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13_ncr:1_{D8274D7B-E5A4-4747-B259-3A7EB2F64BFE}" xr6:coauthVersionLast="36" xr6:coauthVersionMax="46" xr10:uidLastSave="{00000000-0000-0000-0000-000000000000}"/>
  <bookViews>
    <workbookView xWindow="40420" yWindow="3540" windowWidth="29040" windowHeight="15840" tabRatio="993" activeTab="1" xr2:uid="{00000000-000D-0000-FFFF-FFFF00000000}"/>
  </bookViews>
  <sheets>
    <sheet name="Главная" sheetId="1" r:id="rId1"/>
    <sheet name="GPON" sheetId="2" r:id="rId2"/>
    <sheet name="EPON" sheetId="3" r:id="rId3"/>
    <sheet name="Патчи, пиги, адаптеры" sheetId="10" r:id="rId4"/>
    <sheet name="Кроссовое " sheetId="12" r:id="rId5"/>
    <sheet name="Витая пара" sheetId="13" r:id="rId6"/>
    <sheet name="Кабель" sheetId="5" r:id="rId7"/>
    <sheet name="Зажимы и арматура" sheetId="11" r:id="rId8"/>
    <sheet name="Дропы" sheetId="6" r:id="rId9"/>
    <sheet name="10G-100G SGP" sheetId="7" r:id="rId10"/>
    <sheet name="Сварочные" sheetId="9" r:id="rId11"/>
  </sheets>
  <calcPr calcId="181029"/>
</workbook>
</file>

<file path=xl/calcChain.xml><?xml version="1.0" encoding="utf-8"?>
<calcChain xmlns="http://schemas.openxmlformats.org/spreadsheetml/2006/main">
  <c r="C14" i="2" l="1"/>
  <c r="B14" i="2"/>
  <c r="J3" i="2"/>
  <c r="C3" i="2" s="1"/>
  <c r="B3" i="2"/>
  <c r="B10" i="3"/>
  <c r="B5" i="2" l="1"/>
  <c r="C5" i="2"/>
  <c r="J21" i="2"/>
  <c r="J8" i="2"/>
  <c r="I32" i="5" l="1"/>
  <c r="C32" i="5" s="1"/>
  <c r="I31" i="5"/>
  <c r="C31" i="5" s="1"/>
  <c r="B31" i="5"/>
  <c r="B32" i="5"/>
  <c r="I21" i="5"/>
  <c r="I22" i="5"/>
  <c r="B21" i="5"/>
  <c r="B22" i="5"/>
  <c r="I14" i="5"/>
  <c r="C14" i="5" l="1"/>
  <c r="B14" i="5"/>
  <c r="I33" i="5" l="1"/>
  <c r="I34" i="5"/>
  <c r="C34" i="5" s="1"/>
  <c r="I35" i="5"/>
  <c r="C35" i="5" s="1"/>
  <c r="I36" i="5"/>
  <c r="C36" i="5" s="1"/>
  <c r="I37" i="5"/>
  <c r="C37" i="5" s="1"/>
  <c r="I38" i="5"/>
  <c r="C38" i="5" s="1"/>
  <c r="I39" i="5"/>
  <c r="C39" i="5" s="1"/>
  <c r="I40" i="5"/>
  <c r="C40" i="5" s="1"/>
  <c r="I23" i="5"/>
  <c r="I24" i="5"/>
  <c r="C24" i="5" s="1"/>
  <c r="I25" i="5"/>
  <c r="C25" i="5" s="1"/>
  <c r="I26" i="5"/>
  <c r="C26" i="5" s="1"/>
  <c r="I27" i="5"/>
  <c r="C27" i="5" s="1"/>
  <c r="I28" i="5"/>
  <c r="C28" i="5" s="1"/>
  <c r="I29" i="5"/>
  <c r="C29" i="5" s="1"/>
  <c r="I30" i="5"/>
  <c r="C30" i="5" s="1"/>
  <c r="I3" i="5"/>
  <c r="I4" i="5"/>
  <c r="I5" i="5"/>
  <c r="I6" i="5"/>
  <c r="I7" i="5"/>
  <c r="I8" i="5"/>
  <c r="I9" i="5"/>
  <c r="I10" i="5"/>
  <c r="I11" i="5"/>
  <c r="I12" i="5"/>
  <c r="I13" i="5"/>
  <c r="C13" i="5" s="1"/>
  <c r="I15" i="5"/>
  <c r="I16" i="5"/>
  <c r="I17" i="5"/>
  <c r="I18" i="5"/>
  <c r="I19" i="5"/>
  <c r="I20" i="5"/>
  <c r="I2" i="5"/>
  <c r="B13" i="5"/>
  <c r="B30" i="5"/>
  <c r="B29" i="5"/>
  <c r="B28" i="5"/>
  <c r="B27" i="5"/>
  <c r="B26" i="5"/>
  <c r="B25" i="5"/>
  <c r="B24" i="5"/>
  <c r="B35" i="5"/>
  <c r="B36" i="5"/>
  <c r="B37" i="5"/>
  <c r="B38" i="5"/>
  <c r="B39" i="5"/>
  <c r="B40" i="5"/>
  <c r="B34" i="5"/>
  <c r="B17" i="2"/>
  <c r="C17" i="2" s="1"/>
  <c r="I5" i="10" l="1"/>
  <c r="B4" i="10"/>
  <c r="B3" i="10"/>
  <c r="C4" i="10"/>
  <c r="I4" i="10"/>
  <c r="I6" i="10"/>
  <c r="I3" i="10"/>
  <c r="C3" i="10" s="1"/>
  <c r="J4" i="2"/>
  <c r="C4" i="2" s="1"/>
  <c r="B4" i="2"/>
  <c r="B18" i="2"/>
  <c r="C18" i="2" s="1"/>
  <c r="B20" i="3"/>
  <c r="C20" i="3" s="1"/>
  <c r="B18" i="3"/>
  <c r="C18" i="3" s="1"/>
  <c r="B19" i="3"/>
  <c r="C19" i="3" s="1"/>
  <c r="B17" i="3"/>
  <c r="C17" i="3" s="1"/>
  <c r="C20" i="5"/>
  <c r="B20" i="5"/>
  <c r="C19" i="5"/>
  <c r="B19" i="5"/>
  <c r="C18" i="5"/>
  <c r="B18" i="5"/>
  <c r="C17" i="5"/>
  <c r="B17" i="5"/>
  <c r="C16" i="5"/>
  <c r="B16" i="5"/>
  <c r="C6" i="5"/>
  <c r="B6" i="5"/>
  <c r="C5" i="5"/>
  <c r="B5" i="5"/>
  <c r="C4" i="5"/>
  <c r="B4" i="5"/>
  <c r="C3" i="5"/>
  <c r="B3" i="5"/>
  <c r="C2" i="5"/>
  <c r="B2" i="5"/>
  <c r="C12" i="5"/>
  <c r="B12" i="5"/>
  <c r="C11" i="5"/>
  <c r="B11" i="5"/>
  <c r="C10" i="5"/>
  <c r="B10" i="5"/>
  <c r="C9" i="5"/>
  <c r="B9" i="5"/>
  <c r="C8" i="5"/>
  <c r="B8" i="5"/>
  <c r="I1" i="12" l="1"/>
  <c r="B2" i="9" l="1"/>
  <c r="C2" i="9" s="1"/>
  <c r="B23" i="3" l="1"/>
  <c r="C23" i="3" s="1"/>
  <c r="B24" i="3"/>
  <c r="C24" i="3" s="1"/>
  <c r="B25" i="3"/>
  <c r="C25" i="3" s="1"/>
  <c r="B26" i="3"/>
  <c r="C26" i="3" s="1"/>
  <c r="B27" i="3"/>
  <c r="C27" i="3" s="1"/>
  <c r="B28" i="3"/>
  <c r="C28" i="3" s="1"/>
  <c r="B29" i="3"/>
  <c r="C29" i="3" s="1"/>
  <c r="B30" i="3"/>
  <c r="C30" i="3" s="1"/>
  <c r="B31" i="3"/>
  <c r="C31" i="3" s="1"/>
  <c r="B22" i="3"/>
  <c r="C22" i="3" s="1"/>
  <c r="B11" i="10"/>
  <c r="B13" i="3"/>
  <c r="C13" i="3" s="1"/>
  <c r="B15" i="3"/>
  <c r="B4" i="3" l="1"/>
  <c r="C4" i="3" s="1"/>
  <c r="B5" i="3"/>
  <c r="C5" i="3" s="1"/>
  <c r="B6" i="3"/>
  <c r="C6" i="3" s="1"/>
  <c r="B3" i="3"/>
  <c r="C3" i="3" s="1"/>
  <c r="I43" i="5" l="1"/>
  <c r="I1" i="3" l="1"/>
  <c r="I1" i="2"/>
  <c r="J9" i="2"/>
  <c r="B7" i="2" l="1"/>
  <c r="C7" i="2"/>
  <c r="C8" i="2"/>
  <c r="B11" i="3"/>
  <c r="C11" i="3" s="1"/>
  <c r="B8" i="3"/>
  <c r="C8" i="3" s="1"/>
  <c r="C20" i="2"/>
  <c r="C21" i="2"/>
  <c r="B8" i="2"/>
  <c r="B21" i="2"/>
  <c r="B20" i="2"/>
  <c r="B9" i="3"/>
  <c r="C9" i="3" s="1"/>
  <c r="B7" i="3"/>
  <c r="C7" i="3" s="1"/>
</calcChain>
</file>

<file path=xl/sharedStrings.xml><?xml version="1.0" encoding="utf-8"?>
<sst xmlns="http://schemas.openxmlformats.org/spreadsheetml/2006/main" count="437" uniqueCount="274">
  <si>
    <t>ООО "Винтелеком"</t>
  </si>
  <si>
    <t>www.win-telecom.ru</t>
  </si>
  <si>
    <t>+7 (499) 703 24 54</t>
  </si>
  <si>
    <t>Московская обл, г. Видное, Белокаменное шоссе 20, оф. 501</t>
  </si>
  <si>
    <t>курс доллара</t>
  </si>
  <si>
    <t>sales@win-telecom.ru</t>
  </si>
  <si>
    <t>Акции:</t>
  </si>
  <si>
    <t>Актуальные детали акции уточняйте у менеджеров по телефону</t>
  </si>
  <si>
    <r>
      <rPr>
        <sz val="8"/>
        <color indexed="45"/>
        <rFont val="Calibri"/>
        <family val="2"/>
        <charset val="204"/>
      </rPr>
      <t>Внимание</t>
    </r>
    <r>
      <rPr>
        <sz val="8"/>
        <color indexed="55"/>
        <rFont val="Calibri"/>
        <family val="2"/>
        <charset val="204"/>
      </rPr>
      <t>! Если курс доллара установленный ЦБ РФ на сегодня</t>
    </r>
  </si>
  <si>
    <t xml:space="preserve"> отличается от установленного ниже более чам на 2%, то ООО "Винтелеком" оставляет за собой право пересмотреть цены в рублях</t>
  </si>
  <si>
    <t>Содержание:</t>
  </si>
  <si>
    <t>Курс ЦБ РФ</t>
  </si>
  <si>
    <t>Складские позиции</t>
  </si>
  <si>
    <t>Позиции под заказ</t>
  </si>
  <si>
    <t>Наименование</t>
  </si>
  <si>
    <t>Розница</t>
  </si>
  <si>
    <t>Опт</t>
  </si>
  <si>
    <t>Карты расширения для OLT ZTE ZXA C320 и C300</t>
  </si>
  <si>
    <t>SMXA/1</t>
  </si>
  <si>
    <t>SMXA/3</t>
  </si>
  <si>
    <t>ONU</t>
  </si>
  <si>
    <t>Модули (Трансиверы)</t>
  </si>
  <si>
    <t>OLT Bundles by Huawei</t>
  </si>
  <si>
    <t>OLT Huawei MA5608T bundle 4*1G SFP Uplinks, 8GPON ports with SFP C++, Fan, PSU AC+DC</t>
  </si>
  <si>
    <t>OLT Huawei MA5608T bundle 4*10G SFP+ Uplinks, 8GPON ports with SFP C++, Fan, PSU AC+DC</t>
  </si>
  <si>
    <t>ONU WT 1Z (100% совместима с OLT BDCOM, ZTE)</t>
  </si>
  <si>
    <t>Модуль оптический SFP OLT GEPON SC Tx1490/Rx1310 grade B</t>
  </si>
  <si>
    <t>Модуль оптический SFP OLT GEPON SC Tx1490/Rx1310 grade С</t>
  </si>
  <si>
    <t>Модуль оптический SFP OLT GEPON SC Tx1490/Rx1310 grade С ++</t>
  </si>
  <si>
    <t>Модуль оптический SFP OLT GEPON SC Tx1490/Rx1310 grade D</t>
  </si>
  <si>
    <t>Сплиттеры (делители)</t>
  </si>
  <si>
    <t>PLC Splitter 1×2, гильза, кабель 0,9 мм, SC</t>
  </si>
  <si>
    <t>PLC Splitter 1×4, гильза, кабель 0,9 мм, SC</t>
  </si>
  <si>
    <t>PLC Splitter 1×8, гильза, кабель 0,9 мм, SC</t>
  </si>
  <si>
    <t>PLC Splitter 1×16, гильза, кабель 0,9 мм, SC</t>
  </si>
  <si>
    <t>PLC Splitter 1×2, гильза, кабель 0,9 мм, без коннекторов</t>
  </si>
  <si>
    <t>PLC Splitter 1×4, гильза, кабель 0,9 мм, без коннекторов</t>
  </si>
  <si>
    <t>PLC Splitter 1×8, гильза, кабель 0,9 мм, без коннекторов</t>
  </si>
  <si>
    <t>PLC Splitter 1×16, гильза, кабель 0,9 мм, без коннекторов</t>
  </si>
  <si>
    <t>Оптические компоненты</t>
  </si>
  <si>
    <t>Пигтейл SC-UPC 1,5m/0,9mm</t>
  </si>
  <si>
    <t>По запросу</t>
  </si>
  <si>
    <t>Узел крепления УК-ОК-01</t>
  </si>
  <si>
    <t>Длина дропа, м</t>
  </si>
  <si>
    <t>SFP+ 2SM</t>
  </si>
  <si>
    <t xml:space="preserve">Возможна поставка любых модулей </t>
  </si>
  <si>
    <t>под любое оборудование под заказ в кратчайшие сроки!</t>
  </si>
  <si>
    <t>SFP+ WDM</t>
  </si>
  <si>
    <t>SFP+ CWDM</t>
  </si>
  <si>
    <t>SFP+ DWDM</t>
  </si>
  <si>
    <t>XFP 2SM</t>
  </si>
  <si>
    <t>XFP WDM</t>
  </si>
  <si>
    <t>XFP CWDM</t>
  </si>
  <si>
    <t>XFP DWDM</t>
  </si>
  <si>
    <t>Модель</t>
  </si>
  <si>
    <t>Сварочный аппарат DVP-740</t>
  </si>
  <si>
    <t>ONU GPON WT G2 (100% совместима с OLT ZTE)</t>
  </si>
  <si>
    <t>FBT Splitter 1x2, гильза, кабель 0,9 мм, SC</t>
  </si>
  <si>
    <t>FBT Splitter 1x2, гильза, кабель 0,9 мм, без коннекторов</t>
  </si>
  <si>
    <t>Зажимы поддерживающие</t>
  </si>
  <si>
    <t>Зажим поддерживающий П1</t>
  </si>
  <si>
    <t>Зажим поддерживающий универсальный П3</t>
  </si>
  <si>
    <t>2кН. Для кабелей типа "8"</t>
  </si>
  <si>
    <t>2кН. Для круглых кабелей до 11мм в диаметре</t>
  </si>
  <si>
    <t>2кН. Для плоских или овальных кабелей.</t>
  </si>
  <si>
    <t>Модуль оптический SFP OLT GPON SC Tx1490/Rx1310 grade С ++ (6,5+dBm)</t>
  </si>
  <si>
    <t>Модуль оптический SFP OLT GPON SC Tx1490/Rx1310 grade С (4+dBm)</t>
  </si>
  <si>
    <t>Мы делаем оптические шнуры из любого кабеля, с любой длиной в кратчайшие сроки.</t>
  </si>
  <si>
    <t>Возможно изготовление шнуров в металлорукаве, а так же из бронированного кабеля.</t>
  </si>
  <si>
    <t>Зажим натяжной Н15</t>
  </si>
  <si>
    <t>Зажим натяжной Н28</t>
  </si>
  <si>
    <t>Зажим натяжной Н20</t>
  </si>
  <si>
    <t>Зажим натяжной Н24</t>
  </si>
  <si>
    <t>Кабель ОКАД-Д(0,1)Пнг-HF-1Е7 2000м катушка</t>
  </si>
  <si>
    <t>акция</t>
  </si>
  <si>
    <t>Арматура</t>
  </si>
  <si>
    <t>Анкерный зажим для кабеля FTTH Р25</t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</si>
  <si>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ОКТ-Д (2,7)П-12Е1-0,36Ф3,5/0,22Н18-12</t>
    </r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</si>
  <si>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ОКТ-Д (2,7)П-2Е1-0,36Ф3,5/0,22Н18-2</t>
    </r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</si>
  <si>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ОКТ-Д (2,7)П-4Е1-0,36Ф3,5/0,22Н18-4</t>
    </r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</si>
  <si>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ОКТ-Д (2,7)П-8Е1-0,36Ф3,5/0,22Н18-8</t>
    </r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</si>
  <si>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ОКТ-Д (2,7)П-16Е1-0,36Ф3,5/0,22Н18-16</t>
    </r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</si>
  <si>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ОКТ-Д (2,7)П-24Е1-0,36Ф3,5/0,22Н18-24</t>
    </r>
  </si>
  <si>
    <t>Звоните</t>
  </si>
  <si>
    <t>OLT C-Data, BDCOM</t>
  </si>
  <si>
    <t>OLT BDCOM P3608-2TE-AC/DC</t>
  </si>
  <si>
    <t>OLT BDCOM P3616-2TE-AC/DC</t>
  </si>
  <si>
    <t>Оптические линейные терминалы ZTE ZXA C300/320</t>
  </si>
  <si>
    <t>GTGO8 - С++</t>
  </si>
  <si>
    <t>GTGH16 - С++</t>
  </si>
  <si>
    <t>Разлоченные при покупке комплекта</t>
  </si>
  <si>
    <t>Узлы крепления, арматура</t>
  </si>
  <si>
    <t>Лента монтажная С202, катушка пластиковая, 20*0,76*50м</t>
  </si>
  <si>
    <t>Замок для ленты (бугель) с зубьями, оцинкованный</t>
  </si>
  <si>
    <t>Замок для ленты (бугель) с зубьями, нерж. сталь</t>
  </si>
  <si>
    <t>Патчкорд FC/LC/ST-UPC/APC -любая длина</t>
  </si>
  <si>
    <t>Патчкорд FC/LC/ST-UPC/APC в броне -любая длина</t>
  </si>
  <si>
    <t>Патчкорд FC/LC/ST-UPC/APC в гофротрубе -любая длина</t>
  </si>
  <si>
    <t>Блок питания 1U в стойку</t>
  </si>
  <si>
    <t>Блок питания Compact</t>
  </si>
  <si>
    <t>Условия уточняйте</t>
  </si>
  <si>
    <t>BDCOM 1501DT</t>
  </si>
  <si>
    <t>Муфта GJS-2D, термоусадка, комплект на 48 сварок</t>
  </si>
  <si>
    <t>Муфта GJS-Q96, термоусадка, комплект 96 сварок</t>
  </si>
  <si>
    <t>Фаст-коннектор SC-UPC</t>
  </si>
  <si>
    <t>Зажим натяжной Н3 (д) Клин (оригинал)</t>
  </si>
  <si>
    <t>Зажим натяжной Н3 качественная реплика</t>
  </si>
  <si>
    <t>Кабель дроп плоский FTTH тип "бабочка"</t>
  </si>
  <si>
    <t>При комплексном заказе кабель+зажимы+оборудование PON действуют специальные цены</t>
  </si>
  <si>
    <t>Активное оборудование GPON (2.4Gb / 128 абонентов на луч)</t>
  </si>
  <si>
    <t>Активное оборудование EPON (1.24Gb / 64 абонента на луч)</t>
  </si>
  <si>
    <t>Патчкорды, пигтейлы, расходники</t>
  </si>
  <si>
    <t>Волоконно-оптический кабель от "лапши" до магистрального</t>
  </si>
  <si>
    <t>Анкерные зажимы, лента и аксессуары</t>
  </si>
  <si>
    <t>Наружные патчкорды из круглого кабеля и "бабочки"</t>
  </si>
  <si>
    <t>Любые SFP, SFP+, XFP, 40G, 100G модули</t>
  </si>
  <si>
    <t>Сварочные аппараты, рефлектометры</t>
  </si>
  <si>
    <t>Узел крепления УК-П-01 болтовой</t>
  </si>
  <si>
    <t>Кросс настенный герметичный, для установки сплиттера 1х16 GJS-X20</t>
  </si>
  <si>
    <t>Кросс настенный герметичный, для установки сплиттера 1х8 GJS-X30</t>
  </si>
  <si>
    <t>Мини-муфта на 1-12 сварок CH021</t>
  </si>
  <si>
    <t>Кросс настенный герметичный, для установки сплиттера 1х4 FTB04</t>
  </si>
  <si>
    <t>Антивандальный настенный ящик наружного исполнения, 9U, 600x450</t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</si>
  <si>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ОКТ-</t>
    </r>
    <r>
      <rPr>
        <b/>
        <sz val="11"/>
        <color rgb="FF000000"/>
        <rFont val="Calibri"/>
        <family val="2"/>
        <charset val="204"/>
      </rPr>
      <t>ДС</t>
    </r>
    <r>
      <rPr>
        <sz val="11"/>
        <color rgb="FF000000"/>
        <rFont val="Calibri"/>
        <family val="2"/>
        <charset val="1"/>
      </rPr>
      <t xml:space="preserve"> (TNORC КС2Д-1,5-1А)</t>
    </r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</si>
  <si>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ОКТ-</t>
    </r>
    <r>
      <rPr>
        <b/>
        <sz val="11"/>
        <color rgb="FF000000"/>
        <rFont val="Calibri"/>
        <family val="2"/>
        <charset val="204"/>
      </rPr>
      <t>ДС</t>
    </r>
    <r>
      <rPr>
        <sz val="11"/>
        <color rgb="FF000000"/>
        <rFont val="Calibri"/>
        <family val="2"/>
        <charset val="1"/>
      </rPr>
      <t>(TNORC КС2Д-1,5-2А)</t>
    </r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</si>
  <si>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ОКТ-</t>
    </r>
    <r>
      <rPr>
        <b/>
        <sz val="11"/>
        <color rgb="FF000000"/>
        <rFont val="Calibri"/>
        <family val="2"/>
        <charset val="204"/>
      </rPr>
      <t>ДС</t>
    </r>
    <r>
      <rPr>
        <sz val="11"/>
        <color rgb="FF000000"/>
        <rFont val="Calibri"/>
        <family val="2"/>
        <charset val="1"/>
      </rPr>
      <t xml:space="preserve"> (TNORC КС2Д-1,5-4А)</t>
    </r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</si>
  <si>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ОКТ-</t>
    </r>
    <r>
      <rPr>
        <b/>
        <sz val="11"/>
        <color rgb="FF000000"/>
        <rFont val="Calibri"/>
        <family val="2"/>
        <charset val="204"/>
      </rPr>
      <t>ДС</t>
    </r>
    <r>
      <rPr>
        <sz val="11"/>
        <color rgb="FF000000"/>
        <rFont val="Calibri"/>
        <family val="2"/>
        <charset val="1"/>
      </rPr>
      <t xml:space="preserve"> (TNORC КС2Д-1,5-8А)</t>
    </r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</si>
  <si>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ОКТ-</t>
    </r>
    <r>
      <rPr>
        <b/>
        <sz val="11"/>
        <color rgb="FF000000"/>
        <rFont val="Calibri"/>
        <family val="2"/>
        <charset val="204"/>
      </rPr>
      <t>ДС</t>
    </r>
    <r>
      <rPr>
        <sz val="11"/>
        <color rgb="FF000000"/>
        <rFont val="Calibri"/>
        <family val="2"/>
        <charset val="1"/>
      </rPr>
      <t xml:space="preserve"> (TNORC КС2Д-1,5-12А)</t>
    </r>
  </si>
  <si>
    <t>C320+ SMXA/3 10gb + PRAM 220AC + GTGH</t>
  </si>
  <si>
    <t>Уточняйте</t>
  </si>
  <si>
    <t>Оптические линейные терминалы C-Data</t>
  </si>
  <si>
    <t>Патчкорд SC-UPC/APC - 0,5m</t>
  </si>
  <si>
    <t>Патчкорд SC-UPC/APC - 1m</t>
  </si>
  <si>
    <t>Патчкорд SC-UPC/APC - 2m</t>
  </si>
  <si>
    <t>Патчкорд SC-UPC/APC - 3m</t>
  </si>
  <si>
    <t>Адаптер SC-UPC/APC</t>
  </si>
  <si>
    <t>Салфетки безворсовые, уп</t>
  </si>
  <si>
    <t>Спирт изопропиловый, 1л</t>
  </si>
  <si>
    <t>Кроссовое оборудование</t>
  </si>
  <si>
    <t>Кросс настенный герметичный, для установки сплиттера 1х24 GJS-X24</t>
  </si>
  <si>
    <t>Розетка абонентская РА-02</t>
  </si>
  <si>
    <t>Розетка абонентская RS-02</t>
  </si>
  <si>
    <t>КДЗС 40/45/60мм</t>
  </si>
  <si>
    <t>КДЗС FTTH 60мм</t>
  </si>
  <si>
    <t>Коннектор RJ-45</t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</si>
  <si>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ОКТ-</t>
    </r>
    <r>
      <rPr>
        <b/>
        <sz val="11"/>
        <color rgb="FF000000"/>
        <rFont val="Calibri"/>
        <family val="2"/>
        <charset val="204"/>
      </rPr>
      <t>Д</t>
    </r>
    <r>
      <rPr>
        <sz val="11"/>
        <color rgb="FF000000"/>
        <rFont val="Calibri"/>
        <family val="2"/>
        <charset val="1"/>
      </rPr>
      <t xml:space="preserve"> (TNORC КС2Д-2,0-1А)</t>
    </r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</si>
  <si>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ОКТ-</t>
    </r>
    <r>
      <rPr>
        <b/>
        <sz val="11"/>
        <color rgb="FF000000"/>
        <rFont val="Calibri"/>
        <family val="2"/>
        <charset val="204"/>
      </rPr>
      <t>Д</t>
    </r>
    <r>
      <rPr>
        <sz val="11"/>
        <color rgb="FF000000"/>
        <rFont val="Calibri"/>
        <family val="2"/>
        <charset val="1"/>
      </rPr>
      <t xml:space="preserve"> (TNORC КС2Д-2,0-2А)</t>
    </r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</si>
  <si>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ОКТ-</t>
    </r>
    <r>
      <rPr>
        <b/>
        <sz val="11"/>
        <color rgb="FF000000"/>
        <rFont val="Calibri"/>
        <family val="2"/>
        <charset val="204"/>
      </rPr>
      <t>Д</t>
    </r>
    <r>
      <rPr>
        <sz val="11"/>
        <color rgb="FF000000"/>
        <rFont val="Calibri"/>
        <family val="2"/>
        <charset val="1"/>
      </rPr>
      <t xml:space="preserve"> (TNORC КС2Д-2,0-4А)</t>
    </r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</si>
  <si>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ОКТ-</t>
    </r>
    <r>
      <rPr>
        <b/>
        <sz val="11"/>
        <color rgb="FF000000"/>
        <rFont val="Calibri"/>
        <family val="2"/>
        <charset val="204"/>
      </rPr>
      <t>Д</t>
    </r>
    <r>
      <rPr>
        <sz val="11"/>
        <color rgb="FF000000"/>
        <rFont val="Calibri"/>
        <family val="2"/>
        <charset val="1"/>
      </rPr>
      <t xml:space="preserve"> (TNORC КС2Д-2,0-8А)</t>
    </r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</si>
  <si>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ОКТ-</t>
    </r>
    <r>
      <rPr>
        <b/>
        <sz val="11"/>
        <color rgb="FF000000"/>
        <rFont val="Calibri"/>
        <family val="2"/>
        <charset val="204"/>
      </rPr>
      <t>Д</t>
    </r>
    <r>
      <rPr>
        <sz val="11"/>
        <color rgb="FF000000"/>
        <rFont val="Calibri"/>
        <family val="2"/>
        <charset val="1"/>
      </rPr>
      <t xml:space="preserve"> (TNORC КС2Д-2,0-12А)</t>
    </r>
  </si>
  <si>
    <t>OLT BDCOM P3310D AC</t>
  </si>
  <si>
    <t>OLT BDCOM P3310D 2AC</t>
  </si>
  <si>
    <t>OLT C-data 1104 EPON 4P</t>
  </si>
  <si>
    <t>OLT C-data 1108 EPON 8P</t>
  </si>
  <si>
    <t>mini ONU EPON</t>
  </si>
  <si>
    <t>GPON ONT HUAWEI 8310M Single Port</t>
  </si>
  <si>
    <t>Одескабель ОКТ-Д (2,7)П-1Е1-0,36Ф3,5/0,22Н18-2</t>
  </si>
  <si>
    <t>Одескабель ОКТ-Д (1,5)П-1Е1-0,36Ф3,5/0,22Н18-2</t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</si>
  <si>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ОКТ-Д (1,5)П-2Е1-0,36Ф3,5/0,22Н18-2</t>
    </r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</si>
  <si>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ОКТ-Д (1,5)П-4Е1-0,36Ф3,5/0,22Н18-4</t>
    </r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</si>
  <si>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ОКТ-Д (1,5)П-8Е1-0,36Ф3,5/0,22Н18-8</t>
    </r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</si>
  <si>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ОКТ-Д (1,5)П-12Е1-0,36Ф3,5/0,22Н18-12</t>
    </r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</si>
  <si>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ОКТ-Д (1,5)П-16Е1-0,36Ф3,5/0,22Н18-16</t>
    </r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</si>
  <si>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ОКТ-Д (1,5)П-24Е1-0,36Ф3,5/0,22Н18-24</t>
    </r>
  </si>
  <si>
    <t>Кабель диэлектрический самонесущий 2,7кН  (МДРН 7кН), до 150м</t>
  </si>
  <si>
    <t>Кабель диэлектрический самонесущий 1,5кН  (МДРН 5,5кН), до 100м</t>
  </si>
  <si>
    <t>Кабель диэлектрический самонесущий, 1кН (МДРН 3,8кН), до 80м</t>
  </si>
  <si>
    <t>Кабель диэлектрический самонесущий, (МДРН 1,8кН), до 60м</t>
  </si>
  <si>
    <t>Кабель диэлектрический самонесущий, (МДРН 1,5кН), до 40м</t>
  </si>
  <si>
    <t>1,3кН. Для круглых кабелей до 6.5мм в диаметре</t>
  </si>
  <si>
    <t>Акция</t>
  </si>
  <si>
    <t>Зажим спиральный натяжной -1,5(3)-3,9/4,1 бк</t>
  </si>
  <si>
    <t>Зажим спиральный натяжной -1,5(3)-5,7/6,5 бк</t>
  </si>
  <si>
    <t>Зажим спиральный натяжной -4(6)-6,6/7,4 бк</t>
  </si>
  <si>
    <t>Зажим спиральный натяжной -4(6)-7,5/8,4 бк</t>
  </si>
  <si>
    <t>Зажим спиральный поддерживающий -50-5,7/6,5</t>
  </si>
  <si>
    <t>Зажим спиральный поддерживающий -50-6,6/7,4 бк</t>
  </si>
  <si>
    <t>Инструмент</t>
  </si>
  <si>
    <t>Клещи натяжные МБТ 004</t>
  </si>
  <si>
    <t>УК-Н-01 Узел крепления УК-Н-02-В</t>
  </si>
  <si>
    <t>Витая пара</t>
  </si>
  <si>
    <t>Кабель ULAN U/UTP 4 пары, Кат.5e, 100МГц, BC (Cu), indoor, PVC нг(B), серый, 305м</t>
  </si>
  <si>
    <t>Внутренняя витая пара, чистая медь</t>
  </si>
  <si>
    <t>Кабель NETLAN U/UTP 4 пары, Кат.5 (Класс D), 100МГц, BC (Cu), одножильный, PVC нг(B), синий, 305м</t>
  </si>
  <si>
    <t>Кабель NETLAN U/UTP 4 пары, Кат.5 (Класс D), 100МГц, BC (Cu), одножильный, PVC нг(B), серый, 305м</t>
  </si>
  <si>
    <t>Кабель NETLAN U/UTP 2 пары, Кат.5 (Класс D), 100МГц, одножильный, BC (Cu), PVC нг(B), серый, 500м</t>
  </si>
  <si>
    <t>Кабель NETLAN U/UTP 2 пары, Кат.5 (Класс D), 100МГц, одножильный, BC (Cu), PVC нг(B), серый, 305м</t>
  </si>
  <si>
    <t>Наружная витая пара, чистая медь</t>
  </si>
  <si>
    <t>Кабель NETLAN U/UTP 4 пары, Кат.5е, внешний, PE -40C, одножильный, 100МГц, черный, 305м</t>
  </si>
  <si>
    <t>Кабель NETLAN U/UTP 4 пары, Кат.5е, внешний с троссом, PE -40C, одножильный, 100МГц, черный, 305м</t>
  </si>
  <si>
    <t>Кабель NETLAN F/UTP 4 пары, Кат.5е, внешний, PE -40C, одножильный, 100МГц, черный, 305</t>
  </si>
  <si>
    <t>Кабель NETLAN F/UTP 4 пары, Кат.5е, внешний с троссом, PE -40C, одножильный, 100МГц, черный, 305м</t>
  </si>
  <si>
    <t>Кабель NETLAN U/UTP 2 пары, Кат.5, внутренний, LSZH, одножильный, 100МГц, оранжевый, 305м</t>
  </si>
  <si>
    <t>Кабель NETLAN U/UTP 25 пар, Кат.5, внутренний, PVC, одножильный, 100МГц, серый, 305м</t>
  </si>
  <si>
    <t>Кабель NETLAN U/UTP 25 пар, Кат.5, внешний, PE -40C, одножильный, 100МГц, черный, 305м</t>
  </si>
  <si>
    <t>Кабель NETLAN U/UTP 50 пар, Кат.5, внутренний, PVC, одножильный, 100МГц, серый, 305м</t>
  </si>
  <si>
    <t>Кабель NETLAN U/UTP 50 пар, Кат.5, внешний, PE -40C, одножильный, 100МГц, черный, 305м</t>
  </si>
  <si>
    <t>Многопарный кабель, чистая медь</t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</si>
  <si>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ОКТ-</t>
    </r>
    <r>
      <rPr>
        <b/>
        <sz val="11"/>
        <color rgb="FF000000"/>
        <rFont val="Calibri"/>
        <family val="2"/>
        <charset val="204"/>
      </rPr>
      <t>Д</t>
    </r>
    <r>
      <rPr>
        <sz val="11"/>
        <color rgb="FF000000"/>
        <rFont val="Calibri"/>
        <family val="2"/>
        <charset val="1"/>
      </rPr>
      <t xml:space="preserve"> (TNORC КС2Д-2,0-16А)</t>
    </r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</si>
  <si>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ОКТ-</t>
    </r>
    <r>
      <rPr>
        <b/>
        <sz val="11"/>
        <color rgb="FF000000"/>
        <rFont val="Calibri"/>
        <family val="2"/>
        <charset val="204"/>
      </rPr>
      <t>Д</t>
    </r>
    <r>
      <rPr>
        <sz val="11"/>
        <color rgb="FF000000"/>
        <rFont val="Calibri"/>
        <family val="2"/>
        <charset val="1"/>
      </rPr>
      <t xml:space="preserve"> (TNORC КС2Д-2,0-24А)</t>
    </r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</si>
  <si>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ОКТ-Д (1,5)П-32Е1-0,36Ф3,5/0,22Н18-24</t>
    </r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</si>
  <si>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ОКТ-Д (1,5)П-48Е1-0,36Ф3,5/0,22Н18-24</t>
    </r>
  </si>
  <si>
    <t>Уточняйте цену</t>
  </si>
  <si>
    <t>Кабель FTTH  1вол бабочка со стальными прутками и тросом 1,2мм</t>
  </si>
  <si>
    <t>Зажим спиральный натяжной НСО-4,5/6,0-(2) б/коуша</t>
  </si>
  <si>
    <t>Натяжной спиральный зажим НСО-6,0/7,5-(2) б/коуша</t>
  </si>
  <si>
    <t>Поддерживающий спиральный зажим ПСО-2-6,0/7,5 б/к</t>
  </si>
  <si>
    <t>C320+ SMXA/1 1g + meanwell 20A  220AC+ GTGO</t>
  </si>
  <si>
    <t>Муфта GJS-1D, механическая герметизация (гайки), комплект на 48 сварок</t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</si>
  <si>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TNORC (ОКТ-д-(Л)) КС2Д-Л-1,5-1А</t>
    </r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</si>
  <si>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TNORC (ОКТ-д-(Л)) КС2Д-Л-1,5-2А</t>
    </r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</si>
  <si>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TNORC (ОКТ-д-(Л)) КС2Д-Л-1,5-4А</t>
    </r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</si>
  <si>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TNORC (ОКТ-д-(Л)) КС2Д-Л-1,5-8А</t>
    </r>
  </si>
  <si>
    <r>
      <rPr>
        <b/>
        <sz val="11"/>
        <color rgb="FF000000"/>
        <rFont val="Calibri"/>
        <family val="2"/>
        <charset val="204"/>
      </rPr>
      <t>Одескабель</t>
    </r>
    <r>
      <rPr>
        <sz val="11"/>
        <color rgb="FF000000"/>
        <rFont val="Calibri"/>
        <family val="2"/>
        <charset val="1"/>
      </rPr>
      <t xml:space="preserve"> TNORC (ОКТ-д-(Л)) КС2Д-Л-1,5-12А</t>
    </r>
  </si>
  <si>
    <r>
      <rPr>
        <b/>
        <sz val="11"/>
        <color rgb="FF000000"/>
        <rFont val="Calibri"/>
        <family val="2"/>
      </rPr>
      <t>Одескабель</t>
    </r>
    <r>
      <rPr>
        <sz val="11"/>
        <color rgb="FF000000"/>
        <rFont val="Calibri"/>
        <family val="2"/>
        <charset val="204"/>
      </rPr>
      <t xml:space="preserve"> ОКТ-</t>
    </r>
    <r>
      <rPr>
        <b/>
        <sz val="11"/>
        <color rgb="FF000000"/>
        <rFont val="Calibri"/>
        <family val="2"/>
      </rPr>
      <t>ДС</t>
    </r>
    <r>
      <rPr>
        <sz val="11"/>
        <color rgb="FF000000"/>
        <rFont val="Calibri"/>
        <family val="2"/>
        <charset val="204"/>
      </rPr>
      <t xml:space="preserve"> (TNORC КС2Д-1,5-16А)</t>
    </r>
  </si>
  <si>
    <r>
      <rPr>
        <b/>
        <sz val="11"/>
        <color rgb="FF000000"/>
        <rFont val="Calibri"/>
        <family val="2"/>
      </rPr>
      <t>Одескабель</t>
    </r>
    <r>
      <rPr>
        <sz val="11"/>
        <color rgb="FF000000"/>
        <rFont val="Calibri"/>
        <family val="2"/>
        <charset val="204"/>
      </rPr>
      <t xml:space="preserve"> ОКТ-</t>
    </r>
    <r>
      <rPr>
        <b/>
        <sz val="11"/>
        <color rgb="FF000000"/>
        <rFont val="Calibri"/>
        <family val="2"/>
      </rPr>
      <t>ДС</t>
    </r>
    <r>
      <rPr>
        <sz val="11"/>
        <color rgb="FF000000"/>
        <rFont val="Calibri"/>
        <family val="2"/>
        <charset val="204"/>
      </rPr>
      <t xml:space="preserve"> (TNORC КС2Д-1,5-24А)</t>
    </r>
  </si>
  <si>
    <t>1 174</t>
  </si>
  <si>
    <t>1 405</t>
  </si>
  <si>
    <t>1 636</t>
  </si>
  <si>
    <t>1 868</t>
  </si>
  <si>
    <t>2 099</t>
  </si>
  <si>
    <t>2 331</t>
  </si>
  <si>
    <t>2 562</t>
  </si>
  <si>
    <t>2 793</t>
  </si>
  <si>
    <t>Цена, Руб</t>
  </si>
  <si>
    <t xml:space="preserve"> SFP+ 2SM 10G LC 20km Tx1310nm</t>
  </si>
  <si>
    <t xml:space="preserve"> SFP+ 2SM 10G LC 40km Tx1550nm</t>
  </si>
  <si>
    <t xml:space="preserve"> SFP+ 2SM 10G LC 60km Tx1550nm</t>
  </si>
  <si>
    <t xml:space="preserve"> SFP+ 2SM 10G LC 80km Tx1550nm</t>
  </si>
  <si>
    <t xml:space="preserve"> SFP+ 2SM 10G LC 120km Tx1550nm</t>
  </si>
  <si>
    <t xml:space="preserve"> SFP+ WDM 10G LC 20km Tx1270nm/Rx1330nm</t>
  </si>
  <si>
    <t xml:space="preserve"> SFP+ WDM 10G LC 20km Tx1330nm/Rx1270nm</t>
  </si>
  <si>
    <t xml:space="preserve"> SFP+ WDM 10G LC 40km Tx1270nm/Rx1330nm</t>
  </si>
  <si>
    <t xml:space="preserve"> SFP+ WDM 10G LC 40km Tx1330nm/Rx1270nm</t>
  </si>
  <si>
    <t xml:space="preserve"> SFP+ WDM 10G LC 60km Tx1270nm/Rx1330nm</t>
  </si>
  <si>
    <t xml:space="preserve"> SFP+ WDM 10G LC 60km Tx1330nm/Rx1270nm</t>
  </si>
  <si>
    <t xml:space="preserve"> SFP+ CWDM 10G LC 20km Tx 1270-1330nm (шаг 20)</t>
  </si>
  <si>
    <t xml:space="preserve"> SFP+ CWDM 10G LC 20km Tx 1350-1610nm (шаг 20)</t>
  </si>
  <si>
    <t xml:space="preserve"> SFP+ CWDM 10G LC 40km Tx 1270-1330nm (шаг 20)</t>
  </si>
  <si>
    <t xml:space="preserve"> SFP+ CWDM 10G LC 40km Tx 1350-1610nm (шаг 20)</t>
  </si>
  <si>
    <t xml:space="preserve"> SFP+ CWDM 10G LC 60km Tx 1270-1330nm (шаг 20)</t>
  </si>
  <si>
    <t xml:space="preserve"> SFP+ CWDM 10G LC 60km Tx 1350-1610nm (шаг 20)</t>
  </si>
  <si>
    <t xml:space="preserve"> SFP+ CWDM 10G LC 80km Tx 1270-1330nm (шаг 20)</t>
  </si>
  <si>
    <t xml:space="preserve"> SFP+ CWDM 10G LC 80km Tx 1350-1610nm (шаг 20)</t>
  </si>
  <si>
    <t xml:space="preserve"> SFP+ DWDM 10G LC 40km Tx 1528,77-1606,6 nm</t>
  </si>
  <si>
    <t xml:space="preserve"> SFP+ DWDM 10G LC 80km Tx 1528,77-1606,6 nm</t>
  </si>
  <si>
    <t xml:space="preserve"> XFP 2SM 10G LC 20km Tx1310nm</t>
  </si>
  <si>
    <t xml:space="preserve"> XFP 2SM 10G LC 40km Tx1550nm</t>
  </si>
  <si>
    <t xml:space="preserve"> XFP 2SM 10G LC 60km Tx1550nm</t>
  </si>
  <si>
    <t xml:space="preserve"> XFP 2SM 10G LC 80km Tx1550nm</t>
  </si>
  <si>
    <t xml:space="preserve"> XFP 2SM 10G LC 120km Tx1550nm</t>
  </si>
  <si>
    <t xml:space="preserve"> XFP WDM 10G LC 20km Tx1270nm/Rx1330nm</t>
  </si>
  <si>
    <t xml:space="preserve"> XFP WDM 10G LC 20km Tx1330nm/Rx1270nm</t>
  </si>
  <si>
    <t xml:space="preserve"> XFP WDM 10G LC 40km Tx1270nm/Rx1330nm</t>
  </si>
  <si>
    <t xml:space="preserve"> XFP WDM 10G LC 40km Tx1330nm/Rx1270nm</t>
  </si>
  <si>
    <t xml:space="preserve"> XFP WDM 10G LC 60km Tx1270nm/Rx1330nm</t>
  </si>
  <si>
    <t xml:space="preserve"> XFP WDM 10G LC 60km Tx1330nm/Rx1270nm</t>
  </si>
  <si>
    <t xml:space="preserve"> XFP CWDM 10G LC 20km Tx 1270-1330nm (шаг 20)</t>
  </si>
  <si>
    <t xml:space="preserve"> XFP CWDM 10G LC 20km Tx 1350-1610nm (шаг 20)</t>
  </si>
  <si>
    <t xml:space="preserve"> XFP CWDM 10G LC 40km Tx 1270-1330nm (шаг 20)</t>
  </si>
  <si>
    <t xml:space="preserve"> XFP CWDM 10G LC 40km Tx 1350-1610nm (шаг 20)</t>
  </si>
  <si>
    <t xml:space="preserve"> XFP CWDM 10G LC 60km Tx 1270-1330nm (шаг 20)</t>
  </si>
  <si>
    <t xml:space="preserve"> XFP CWDM 10G LC 60km Tx 1350-1610nm (шаг 20)</t>
  </si>
  <si>
    <t xml:space="preserve"> XFP CWDM 10G LC 80km Tx 1270-1330nm (шаг 20)</t>
  </si>
  <si>
    <t xml:space="preserve"> XFP CWDM 10G LC 80km Tx 1350-1610nm (шаг 20)</t>
  </si>
  <si>
    <t xml:space="preserve"> XFP DWDM 10G LC 40km Tx 1528,77-1606,6 nm</t>
  </si>
  <si>
    <t xml:space="preserve"> XFP DWDM 10G LC 80km Tx 1528,77-1606,6 nm</t>
  </si>
  <si>
    <t>OLT EPON C-Data 8ports FD1208</t>
  </si>
  <si>
    <t>OLT EPON C-Data 8ports FD1204</t>
  </si>
  <si>
    <t>OLT EPON C-Data 16ports FD1216</t>
  </si>
  <si>
    <t>C-Data GPON FD1604</t>
  </si>
  <si>
    <t>C-Data GPON FD1608</t>
  </si>
  <si>
    <t>C-Data GPON FD1616</t>
  </si>
  <si>
    <t>OLT Huawei MA5608T bundle 2*10G SFP+ Uplinks, 32GPON ports with SFP C+, Fan, PSU AC+DC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</si>
</sst>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;;;"/>
    <numFmt numFmtId="166" formatCode="#,##0.0"/>
    <numFmt numFmtId="167" formatCode="#,##0\ &quot;₽&quot;"/>
    <numFmt numFmtId="168" formatCode="0.000"/>
    <numFmt numFmtId="169" formatCode="#,##0.0\ &quot;₽&quot;"/>
  </numFmts>
  <fonts count="23">
    <font>
      <sz val="11"/>
      <color rgb="FF000000"/>
      <name val="Calibri"/>
      <family val="2"/>
      <charset val="1"/>
    </font>
    <font>
      <sz val="8"/>
      <color indexed="55"/>
      <name val="Calibri"/>
      <family val="2"/>
      <charset val="204"/>
    </font>
    <font>
      <sz val="8"/>
      <color indexed="45"/>
      <name val="Calibri"/>
      <family val="2"/>
      <charset val="204"/>
    </font>
    <font>
      <u/>
      <sz val="11"/>
      <color rgb="FF0000FF"/>
      <name val="Calibri"/>
      <family val="2"/>
      <charset val="1"/>
    </font>
    <font>
      <i/>
      <sz val="12"/>
      <color rgb="FF000000"/>
      <name val="Calibri"/>
      <family val="2"/>
      <charset val="204"/>
    </font>
    <font>
      <i/>
      <sz val="12"/>
      <color rgb="FF4F6228"/>
      <name val="Calibri"/>
      <family val="2"/>
      <charset val="204"/>
    </font>
    <font>
      <sz val="8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8"/>
      <color rgb="FFFF0000"/>
      <name val="Calibri"/>
      <family val="2"/>
      <charset val="204"/>
    </font>
    <font>
      <sz val="18"/>
      <color rgb="FF000000"/>
      <name val="Calibri"/>
      <family val="2"/>
      <charset val="1"/>
    </font>
    <font>
      <sz val="8"/>
      <color rgb="FF000000"/>
      <name val="Calibri"/>
      <family val="2"/>
      <charset val="204"/>
    </font>
    <font>
      <i/>
      <u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C0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0000"/>
      <name val="Arial"/>
      <family val="2"/>
    </font>
    <font>
      <sz val="11"/>
      <name val="Calibri (Body)_x0000_"/>
      <charset val="204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FBFBF"/>
        <bgColor rgb="FFB9CDE5"/>
      </patternFill>
    </fill>
    <fill>
      <patternFill patternType="solid">
        <fgColor rgb="FFFFFFFF"/>
        <bgColor rgb="FFFDEADA"/>
      </patternFill>
    </fill>
    <fill>
      <patternFill patternType="solid">
        <fgColor rgb="FFFDEADA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B9CDE5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B9CDE5"/>
      </patternFill>
    </fill>
    <fill>
      <patternFill patternType="solid">
        <fgColor rgb="FFFFD9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4">
    <xf numFmtId="0" fontId="0" fillId="0" borderId="0"/>
    <xf numFmtId="0" fontId="3" fillId="0" borderId="0" applyBorder="0" applyProtection="0"/>
    <xf numFmtId="0" fontId="13" fillId="0" borderId="0"/>
    <xf numFmtId="0" fontId="18" fillId="12" borderId="0" applyNumberFormat="0" applyBorder="0" applyAlignment="0" applyProtection="0"/>
  </cellStyleXfs>
  <cellXfs count="102">
    <xf numFmtId="0" fontId="0" fillId="0" borderId="0" xfId="0"/>
    <xf numFmtId="3" fontId="0" fillId="0" borderId="0" xfId="0" applyNumberFormat="1"/>
    <xf numFmtId="0" fontId="0" fillId="0" borderId="0" xfId="0" applyFont="1" applyAlignment="1">
      <alignment horizontal="right"/>
    </xf>
    <xf numFmtId="0" fontId="3" fillId="0" borderId="0" xfId="1" applyFont="1" applyBorder="1" applyAlignment="1" applyProtection="1">
      <alignment horizontal="right"/>
    </xf>
    <xf numFmtId="0" fontId="3" fillId="0" borderId="0" xfId="1" applyBorder="1" applyAlignment="1" applyProtection="1"/>
    <xf numFmtId="0" fontId="0" fillId="0" borderId="0" xfId="0" applyAlignment="1"/>
    <xf numFmtId="3" fontId="5" fillId="0" borderId="0" xfId="0" applyNumberFormat="1" applyFont="1" applyBorder="1" applyProtection="1">
      <protection hidden="1"/>
    </xf>
    <xf numFmtId="0" fontId="0" fillId="0" borderId="0" xfId="0" applyFont="1"/>
    <xf numFmtId="3" fontId="6" fillId="0" borderId="0" xfId="0" applyNumberFormat="1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0" fillId="2" borderId="1" xfId="0" applyFill="1" applyBorder="1" applyProtection="1">
      <protection locked="0"/>
    </xf>
    <xf numFmtId="164" fontId="0" fillId="0" borderId="0" xfId="0" applyNumberFormat="1" applyProtection="1">
      <protection hidden="1"/>
    </xf>
    <xf numFmtId="0" fontId="0" fillId="3" borderId="0" xfId="0" applyFont="1" applyFill="1"/>
    <xf numFmtId="3" fontId="0" fillId="3" borderId="0" xfId="0" applyNumberFormat="1" applyFont="1" applyFill="1"/>
    <xf numFmtId="0" fontId="0" fillId="0" borderId="0" xfId="0" applyProtection="1">
      <protection locked="0" hidden="1"/>
    </xf>
    <xf numFmtId="0" fontId="0" fillId="0" borderId="0" xfId="0" applyProtection="1">
      <protection hidden="1"/>
    </xf>
    <xf numFmtId="0" fontId="0" fillId="0" borderId="1" xfId="0" applyFont="1" applyBorder="1"/>
    <xf numFmtId="0" fontId="0" fillId="0" borderId="1" xfId="0" applyFont="1" applyBorder="1" applyProtection="1">
      <protection locked="0" hidden="1"/>
    </xf>
    <xf numFmtId="0" fontId="0" fillId="3" borderId="1" xfId="0" applyFont="1" applyFill="1" applyBorder="1"/>
    <xf numFmtId="0" fontId="0" fillId="3" borderId="1" xfId="0" applyFill="1" applyBorder="1" applyProtection="1">
      <protection locked="0" hidden="1"/>
    </xf>
    <xf numFmtId="3" fontId="0" fillId="0" borderId="1" xfId="0" applyNumberFormat="1" applyBorder="1" applyProtection="1">
      <protection locked="0" hidden="1"/>
    </xf>
    <xf numFmtId="0" fontId="0" fillId="4" borderId="1" xfId="0" applyFont="1" applyFill="1" applyBorder="1"/>
    <xf numFmtId="0" fontId="0" fillId="2" borderId="0" xfId="0" applyFont="1" applyFill="1"/>
    <xf numFmtId="3" fontId="0" fillId="3" borderId="1" xfId="0" applyNumberFormat="1" applyFill="1" applyBorder="1" applyProtection="1">
      <protection locked="0" hidden="1"/>
    </xf>
    <xf numFmtId="0" fontId="0" fillId="4" borderId="0" xfId="0" applyFill="1"/>
    <xf numFmtId="0" fontId="0" fillId="3" borderId="1" xfId="0" applyFont="1" applyFill="1" applyBorder="1" applyProtection="1">
      <protection hidden="1"/>
    </xf>
    <xf numFmtId="3" fontId="0" fillId="0" borderId="1" xfId="0" applyNumberFormat="1" applyBorder="1" applyProtection="1">
      <protection hidden="1"/>
    </xf>
    <xf numFmtId="3" fontId="0" fillId="0" borderId="1" xfId="0" applyNumberFormat="1" applyBorder="1"/>
    <xf numFmtId="0" fontId="0" fillId="0" borderId="1" xfId="0" applyFont="1" applyBorder="1"/>
    <xf numFmtId="3" fontId="0" fillId="0" borderId="1" xfId="0" applyNumberFormat="1" applyBorder="1"/>
    <xf numFmtId="0" fontId="0" fillId="3" borderId="2" xfId="0" applyFont="1" applyFill="1" applyBorder="1"/>
    <xf numFmtId="0" fontId="0" fillId="5" borderId="1" xfId="0" applyFill="1" applyBorder="1" applyAlignment="1">
      <alignment horizontal="left"/>
    </xf>
    <xf numFmtId="1" fontId="0" fillId="0" borderId="0" xfId="0" applyNumberFormat="1"/>
    <xf numFmtId="166" fontId="0" fillId="0" borderId="0" xfId="0" applyNumberFormat="1"/>
    <xf numFmtId="0" fontId="0" fillId="0" borderId="1" xfId="0" applyBorder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locked="0" hidden="1"/>
    </xf>
    <xf numFmtId="0" fontId="0" fillId="3" borderId="0" xfId="0" applyFont="1" applyFill="1" applyProtection="1">
      <protection hidden="1"/>
    </xf>
    <xf numFmtId="0" fontId="0" fillId="6" borderId="0" xfId="0" applyFont="1" applyFill="1"/>
    <xf numFmtId="0" fontId="3" fillId="0" borderId="0" xfId="1" applyBorder="1" applyProtection="1"/>
    <xf numFmtId="0" fontId="3" fillId="0" borderId="0" xfId="1"/>
    <xf numFmtId="3" fontId="0" fillId="7" borderId="1" xfId="0" applyNumberFormat="1" applyFill="1" applyBorder="1"/>
    <xf numFmtId="0" fontId="0" fillId="7" borderId="0" xfId="0" applyFill="1"/>
    <xf numFmtId="0" fontId="15" fillId="0" borderId="1" xfId="0" applyFont="1" applyBorder="1"/>
    <xf numFmtId="0" fontId="15" fillId="8" borderId="1" xfId="0" applyFont="1" applyFill="1" applyBorder="1"/>
    <xf numFmtId="0" fontId="15" fillId="0" borderId="1" xfId="0" applyFont="1" applyFill="1" applyBorder="1"/>
    <xf numFmtId="0" fontId="0" fillId="9" borderId="1" xfId="0" applyFont="1" applyFill="1" applyBorder="1"/>
    <xf numFmtId="3" fontId="3" fillId="0" borderId="1" xfId="1" applyNumberFormat="1" applyBorder="1"/>
    <xf numFmtId="0" fontId="17" fillId="3" borderId="1" xfId="0" applyFont="1" applyFill="1" applyBorder="1"/>
    <xf numFmtId="0" fontId="14" fillId="3" borderId="1" xfId="0" applyFont="1" applyFill="1" applyBorder="1"/>
    <xf numFmtId="0" fontId="0" fillId="0" borderId="1" xfId="0" applyBorder="1"/>
    <xf numFmtId="3" fontId="0" fillId="10" borderId="1" xfId="0" applyNumberFormat="1" applyFill="1" applyBorder="1"/>
    <xf numFmtId="0" fontId="0" fillId="10" borderId="0" xfId="0" applyFill="1"/>
    <xf numFmtId="0" fontId="0" fillId="11" borderId="1" xfId="0" applyFill="1" applyBorder="1"/>
    <xf numFmtId="0" fontId="0" fillId="0" borderId="1" xfId="0" applyBorder="1" applyProtection="1">
      <protection locked="0" hidden="1"/>
    </xf>
    <xf numFmtId="0" fontId="0" fillId="0" borderId="1" xfId="0" applyFont="1" applyFill="1" applyBorder="1"/>
    <xf numFmtId="0" fontId="0" fillId="0" borderId="0" xfId="0" applyBorder="1"/>
    <xf numFmtId="0" fontId="4" fillId="0" borderId="0" xfId="0" applyFont="1" applyBorder="1"/>
    <xf numFmtId="3" fontId="5" fillId="0" borderId="0" xfId="0" applyNumberFormat="1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16" fillId="0" borderId="5" xfId="0" applyFont="1" applyBorder="1" applyAlignment="1">
      <alignment horizontal="right" wrapText="1"/>
    </xf>
    <xf numFmtId="0" fontId="16" fillId="0" borderId="6" xfId="0" applyFont="1" applyBorder="1" applyAlignment="1">
      <alignment horizontal="right" wrapText="1"/>
    </xf>
    <xf numFmtId="0" fontId="14" fillId="9" borderId="1" xfId="0" applyFont="1" applyFill="1" applyBorder="1"/>
    <xf numFmtId="3" fontId="0" fillId="0" borderId="1" xfId="0" applyNumberFormat="1" applyFill="1" applyBorder="1"/>
    <xf numFmtId="2" fontId="0" fillId="0" borderId="1" xfId="0" applyNumberFormat="1" applyFill="1" applyBorder="1"/>
    <xf numFmtId="2" fontId="0" fillId="0" borderId="1" xfId="0" applyNumberFormat="1" applyBorder="1"/>
    <xf numFmtId="0" fontId="16" fillId="0" borderId="3" xfId="0" applyFont="1" applyBorder="1" applyAlignment="1">
      <alignment horizontal="right" wrapText="1"/>
    </xf>
    <xf numFmtId="0" fontId="0" fillId="13" borderId="0" xfId="0" applyFont="1" applyFill="1"/>
    <xf numFmtId="167" fontId="0" fillId="0" borderId="1" xfId="0" applyNumberFormat="1" applyBorder="1" applyProtection="1">
      <protection locked="0" hidden="1"/>
    </xf>
    <xf numFmtId="167" fontId="0" fillId="0" borderId="1" xfId="0" applyNumberFormat="1" applyFont="1" applyBorder="1" applyProtection="1">
      <protection locked="0" hidden="1"/>
    </xf>
    <xf numFmtId="168" fontId="0" fillId="0" borderId="0" xfId="0" applyNumberFormat="1"/>
    <xf numFmtId="168" fontId="0" fillId="0" borderId="0" xfId="0" applyNumberFormat="1" applyProtection="1">
      <protection hidden="1"/>
    </xf>
    <xf numFmtId="167" fontId="0" fillId="0" borderId="1" xfId="0" applyNumberFormat="1" applyBorder="1" applyProtection="1">
      <protection hidden="1"/>
    </xf>
    <xf numFmtId="167" fontId="0" fillId="0" borderId="0" xfId="0" applyNumberFormat="1" applyProtection="1">
      <protection hidden="1"/>
    </xf>
    <xf numFmtId="0" fontId="0" fillId="0" borderId="1" xfId="0" applyFill="1" applyBorder="1"/>
    <xf numFmtId="169" fontId="0" fillId="0" borderId="1" xfId="0" applyNumberFormat="1" applyBorder="1" applyProtection="1">
      <protection locked="0" hidden="1"/>
    </xf>
    <xf numFmtId="0" fontId="16" fillId="14" borderId="5" xfId="0" applyFont="1" applyFill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15" fillId="13" borderId="1" xfId="0" applyFont="1" applyFill="1" applyBorder="1"/>
    <xf numFmtId="167" fontId="0" fillId="13" borderId="1" xfId="0" applyNumberFormat="1" applyFont="1" applyFill="1" applyBorder="1"/>
    <xf numFmtId="167" fontId="0" fillId="9" borderId="1" xfId="0" applyNumberFormat="1" applyFont="1" applyFill="1" applyBorder="1"/>
    <xf numFmtId="167" fontId="0" fillId="0" borderId="1" xfId="0" applyNumberFormat="1" applyBorder="1"/>
    <xf numFmtId="0" fontId="0" fillId="7" borderId="1" xfId="0" applyFont="1" applyFill="1" applyBorder="1"/>
    <xf numFmtId="0" fontId="14" fillId="0" borderId="1" xfId="0" applyFont="1" applyBorder="1"/>
    <xf numFmtId="3" fontId="14" fillId="0" borderId="1" xfId="0" applyNumberFormat="1" applyFont="1" applyBorder="1"/>
    <xf numFmtId="0" fontId="19" fillId="0" borderId="0" xfId="0" applyFont="1"/>
    <xf numFmtId="0" fontId="20" fillId="0" borderId="0" xfId="3" applyFont="1" applyFill="1"/>
    <xf numFmtId="167" fontId="20" fillId="0" borderId="0" xfId="0" applyNumberFormat="1" applyFont="1" applyFill="1"/>
    <xf numFmtId="0" fontId="18" fillId="0" borderId="0" xfId="3" applyFill="1"/>
    <xf numFmtId="0" fontId="0" fillId="0" borderId="0" xfId="0" applyFill="1"/>
    <xf numFmtId="2" fontId="0" fillId="0" borderId="0" xfId="0" applyNumberFormat="1" applyProtection="1">
      <protection hidden="1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2" borderId="1" xfId="0" applyFont="1" applyFill="1" applyBorder="1" applyAlignment="1"/>
    <xf numFmtId="0" fontId="22" fillId="0" borderId="1" xfId="0" applyFont="1" applyBorder="1"/>
    <xf numFmtId="3" fontId="16" fillId="0" borderId="4" xfId="0" applyNumberFormat="1" applyFont="1" applyBorder="1" applyAlignment="1">
      <alignment horizontal="right" wrapText="1"/>
    </xf>
    <xf numFmtId="3" fontId="19" fillId="0" borderId="0" xfId="0" applyNumberFormat="1" applyFont="1"/>
  </cellXfs>
  <cellStyles count="4">
    <cellStyle name="Обычный 2" xfId="2" xr:uid="{00000000-0005-0000-0000-000002000000}"/>
    <cellStyle name="Good" xfId="3" builtinId="26"/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4F6228"/>
      <rgbColor rgb="00800080"/>
      <rgbColor rgb="00008080"/>
      <rgbColor rgb="00BFBFBF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C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FC7CE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D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152400</xdr:rowOff>
    </xdr:from>
    <xdr:to>
      <xdr:col>0</xdr:col>
      <xdr:colOff>3057525</xdr:colOff>
      <xdr:row>3</xdr:row>
      <xdr:rowOff>180975</xdr:rowOff>
    </xdr:to>
    <xdr:pic>
      <xdr:nvPicPr>
        <xdr:cNvPr id="1029" name="Рисунок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53" t="33661" r="7771" b="19980"/>
        <a:stretch>
          <a:fillRect/>
        </a:stretch>
      </xdr:blipFill>
      <xdr:spPr bwMode="auto">
        <a:xfrm>
          <a:off x="219075" y="152400"/>
          <a:ext cx="2838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533520</xdr:colOff>
      <xdr:row>18</xdr:row>
      <xdr:rowOff>162000</xdr:rowOff>
    </xdr:from>
    <xdr:to>
      <xdr:col>10</xdr:col>
      <xdr:colOff>104400</xdr:colOff>
      <xdr:row>22</xdr:row>
      <xdr:rowOff>104400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249520" y="3657600"/>
          <a:ext cx="1913760" cy="673920"/>
        </a:xfrm>
        <a:prstGeom prst="wedgeRoundRectCallout">
          <a:avLst>
            <a:gd name="adj1" fmla="val -45181"/>
            <a:gd name="adj2" fmla="val -70833"/>
            <a:gd name="adj3" fmla="val 16667"/>
          </a:avLst>
        </a:prstGeom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BFBFBF"/>
              </a:solidFill>
              <a:latin typeface="Calibri"/>
              <a:cs typeface="Calibri"/>
            </a:rPr>
            <a:t>Вы можете установить курс самостоятельно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1028700</xdr:colOff>
      <xdr:row>16</xdr:row>
      <xdr:rowOff>0</xdr:rowOff>
    </xdr:from>
    <xdr:to>
      <xdr:col>2</xdr:col>
      <xdr:colOff>0</xdr:colOff>
      <xdr:row>24</xdr:row>
      <xdr:rowOff>19050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4772025"/>
          <a:ext cx="1543050" cy="154305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161924</xdr:colOff>
      <xdr:row>15</xdr:row>
      <xdr:rowOff>161924</xdr:rowOff>
    </xdr:from>
    <xdr:to>
      <xdr:col>3</xdr:col>
      <xdr:colOff>561975</xdr:colOff>
      <xdr:row>24</xdr:row>
      <xdr:rowOff>142875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4" y="4743449"/>
          <a:ext cx="1695451" cy="1695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s@win-telecom.ru" TargetMode="External"/><Relationship Id="rId1" Type="http://schemas.openxmlformats.org/officeDocument/2006/relationships/hyperlink" Target="http://www.win-telecom.ru/" TargetMode="External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in-telecom.ru/catalog/fix/n20" TargetMode="External"/><Relationship Id="rId2" Type="http://schemas.openxmlformats.org/officeDocument/2006/relationships/hyperlink" Target="http://win-telecom.ru/catalog/fix/n28" TargetMode="External"/><Relationship Id="rId1" Type="http://schemas.openxmlformats.org/officeDocument/2006/relationships/hyperlink" Target="http://win-telecom.ru/catalog/fix/n3d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in-telecom.ru/catalog/fix/n24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I24"/>
  <sheetViews>
    <sheetView topLeftCell="A7" zoomScaleNormal="100" workbookViewId="0">
      <selection activeCell="H19" sqref="H19"/>
    </sheetView>
  </sheetViews>
  <sheetFormatPr baseColWidth="10" defaultColWidth="8.6640625" defaultRowHeight="15"/>
  <cols>
    <col min="1" max="1" width="92.33203125" customWidth="1"/>
    <col min="2" max="2" width="34" style="1" customWidth="1"/>
    <col min="3" max="3" width="10.5" style="1" customWidth="1"/>
    <col min="4" max="5" width="0" hidden="1" customWidth="1"/>
  </cols>
  <sheetData>
    <row r="1" spans="1:8">
      <c r="A1" s="94"/>
      <c r="B1"/>
      <c r="C1"/>
      <c r="H1" s="2" t="s">
        <v>0</v>
      </c>
    </row>
    <row r="2" spans="1:8">
      <c r="A2" s="94"/>
      <c r="B2"/>
      <c r="C2"/>
      <c r="H2" s="3" t="s">
        <v>1</v>
      </c>
    </row>
    <row r="3" spans="1:8">
      <c r="A3" s="94"/>
      <c r="B3"/>
      <c r="C3"/>
      <c r="H3" s="2" t="s">
        <v>2</v>
      </c>
    </row>
    <row r="4" spans="1:8">
      <c r="A4" s="94"/>
      <c r="B4"/>
      <c r="C4"/>
      <c r="H4" s="2" t="s">
        <v>3</v>
      </c>
    </row>
    <row r="5" spans="1:8">
      <c r="A5" s="94"/>
      <c r="B5"/>
      <c r="C5"/>
      <c r="D5" t="s">
        <v>4</v>
      </c>
      <c r="G5" s="4"/>
      <c r="H5" s="3" t="s">
        <v>5</v>
      </c>
    </row>
    <row r="6" spans="1:8" ht="23.25" customHeight="1">
      <c r="A6" s="95"/>
      <c r="B6" s="95"/>
      <c r="C6" s="95"/>
      <c r="D6" s="95"/>
      <c r="E6" s="95"/>
      <c r="F6" s="95"/>
    </row>
    <row r="7" spans="1:8" ht="19.5" customHeight="1">
      <c r="A7" s="96"/>
      <c r="B7" s="96"/>
      <c r="C7" s="58"/>
      <c r="D7" s="5"/>
      <c r="E7" s="5"/>
      <c r="F7" s="5"/>
    </row>
    <row r="8" spans="1:8" ht="14" customHeight="1">
      <c r="A8" s="59"/>
      <c r="B8" s="60"/>
      <c r="C8" s="61"/>
      <c r="D8" s="5"/>
      <c r="E8" s="5"/>
      <c r="F8" s="5"/>
    </row>
    <row r="9" spans="1:8" ht="14" customHeight="1">
      <c r="A9" s="62"/>
      <c r="B9" s="6"/>
      <c r="C9" s="61"/>
      <c r="D9" s="5"/>
      <c r="E9" s="5"/>
      <c r="F9" s="5"/>
    </row>
    <row r="10" spans="1:8" ht="14" customHeight="1">
      <c r="A10" s="62"/>
      <c r="B10" s="6"/>
      <c r="C10" s="61"/>
      <c r="D10" s="5"/>
      <c r="E10" s="5"/>
      <c r="F10" s="5"/>
    </row>
    <row r="11" spans="1:8" ht="14" customHeight="1">
      <c r="A11" s="62"/>
      <c r="B11" s="6"/>
      <c r="C11" s="61"/>
      <c r="D11" s="5"/>
      <c r="E11" s="5"/>
      <c r="F11" s="5"/>
    </row>
    <row r="12" spans="1:8" ht="14" customHeight="1">
      <c r="A12" s="62"/>
      <c r="B12" s="60"/>
      <c r="C12" s="61"/>
      <c r="D12" s="5"/>
      <c r="E12" s="5"/>
      <c r="F12" s="5"/>
    </row>
    <row r="13" spans="1:8">
      <c r="B13"/>
      <c r="C13"/>
    </row>
    <row r="14" spans="1:8">
      <c r="A14" t="s">
        <v>6</v>
      </c>
      <c r="B14"/>
      <c r="C14"/>
    </row>
    <row r="15" spans="1:8">
      <c r="A15" s="7" t="s">
        <v>108</v>
      </c>
      <c r="B15" s="8" t="s">
        <v>7</v>
      </c>
      <c r="C15"/>
    </row>
    <row r="16" spans="1:8">
      <c r="A16" s="9"/>
      <c r="B16"/>
      <c r="C16"/>
      <c r="F16" s="10" t="s">
        <v>8</v>
      </c>
    </row>
    <row r="17" spans="1:9">
      <c r="B17"/>
      <c r="C17"/>
      <c r="F17" s="11" t="s">
        <v>9</v>
      </c>
    </row>
    <row r="18" spans="1:9" ht="19">
      <c r="A18" s="97" t="s">
        <v>10</v>
      </c>
      <c r="B18" s="97"/>
      <c r="C18" s="97"/>
      <c r="F18" s="98" t="s">
        <v>11</v>
      </c>
      <c r="G18" s="98"/>
      <c r="H18" s="12">
        <v>74</v>
      </c>
      <c r="I18" s="13"/>
    </row>
    <row r="19" spans="1:9">
      <c r="A19" s="14" t="s">
        <v>12</v>
      </c>
      <c r="B19" s="15" t="s">
        <v>13</v>
      </c>
    </row>
    <row r="20" spans="1:9">
      <c r="A20" s="41" t="s">
        <v>109</v>
      </c>
      <c r="B20" s="41" t="s">
        <v>113</v>
      </c>
    </row>
    <row r="21" spans="1:9">
      <c r="A21" s="41" t="s">
        <v>110</v>
      </c>
      <c r="B21" s="41" t="s">
        <v>114</v>
      </c>
    </row>
    <row r="22" spans="1:9">
      <c r="A22" s="41" t="s">
        <v>111</v>
      </c>
      <c r="B22" s="41" t="s">
        <v>115</v>
      </c>
    </row>
    <row r="23" spans="1:9">
      <c r="A23" s="41" t="s">
        <v>112</v>
      </c>
      <c r="B23" s="42" t="s">
        <v>116</v>
      </c>
    </row>
    <row r="24" spans="1:9">
      <c r="A24" s="42" t="s">
        <v>138</v>
      </c>
      <c r="B24" s="42" t="s">
        <v>180</v>
      </c>
    </row>
  </sheetData>
  <sheetProtection algorithmName="SHA-512" hashValue="Cri0IrYo1g1oyGRDCgkUhrJfLRlFWazHAUVvOULk7OcXmB+OOd3pB1fO08+qNgznGMEpznjXb/e79oMR+dlJQw==" saltValue="JvM8UA1VFms42Y/2Q5UyKA==" spinCount="100000" sheet="1" objects="1" scenarios="1"/>
  <mergeCells count="5">
    <mergeCell ref="A1:A5"/>
    <mergeCell ref="A6:F6"/>
    <mergeCell ref="A7:B7"/>
    <mergeCell ref="A18:C18"/>
    <mergeCell ref="F18:G18"/>
  </mergeCells>
  <conditionalFormatting sqref="A15:A16">
    <cfRule type="uniqueValues" dxfId="0" priority="2"/>
  </conditionalFormatting>
  <hyperlinks>
    <hyperlink ref="H2" r:id="rId1" xr:uid="{00000000-0004-0000-0000-000000000000}"/>
    <hyperlink ref="H5" r:id="rId2" xr:uid="{00000000-0004-0000-0000-000001000000}"/>
    <hyperlink ref="A20" location="GPON!A1" display="Активное оборудование GPON (2.4Gb / 128 абонентов на луч)" xr:uid="{00000000-0004-0000-0000-000002000000}"/>
    <hyperlink ref="B20" location="'Зажимы и арматура'!A1" display="Анкерные зажимы, лента и аксессуары" xr:uid="{00000000-0004-0000-0000-000003000000}"/>
    <hyperlink ref="B21" location="Дропы!A1" display="Наружные патчкорды из круглого кабеля и &quot;бабочки&quot;" xr:uid="{00000000-0004-0000-0000-000004000000}"/>
    <hyperlink ref="A22" location="'Патчи, пиги, адаптеры'!A1" display="Патчкорды, пигтейлы, расходники" xr:uid="{00000000-0004-0000-0000-000005000000}"/>
    <hyperlink ref="B22" location="'10G-100G SGP'!A1" display="Любые SFP, SFP+, XFP, 40G, 100G модули" xr:uid="{00000000-0004-0000-0000-000006000000}"/>
    <hyperlink ref="A23" location="Кабель!A1" display="Волоконно-оптический кабель от &quot;лапши&quot; до магистрального" xr:uid="{00000000-0004-0000-0000-000007000000}"/>
    <hyperlink ref="A21" location="EPON!A1" display="Активное оборудование EPON (1.24Gb / 64 абонента на луч)" xr:uid="{40D6D0A1-9C8A-41C2-8951-881BAC5CCC5B}"/>
    <hyperlink ref="B23" location="Сварочные!A1" display="Сварочные аппараты, рефлектометры" xr:uid="{59F4A1FE-D3DD-444B-938C-A7F5515294A6}"/>
    <hyperlink ref="A24" location="'Кроссовое '!A1" display="Муфты, антивандальные ящики, шкафы" xr:uid="{D719E314-B91F-4E38-891E-A666AC2E6DCF}"/>
    <hyperlink ref="B24" location="'Витая пара'!A1" display="Витая пара" xr:uid="{85A15976-ABC4-4E5C-9D6D-9F804D393110}"/>
  </hyperlinks>
  <pageMargins left="0.7" right="0.7" top="0.75" bottom="0.75" header="0.51180555555555496" footer="0.51180555555555496"/>
  <pageSetup paperSize="9" firstPageNumber="0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P50"/>
  <sheetViews>
    <sheetView zoomScaleNormal="100" workbookViewId="0">
      <selection activeCell="E19" sqref="E19"/>
    </sheetView>
  </sheetViews>
  <sheetFormatPr baseColWidth="10" defaultColWidth="8.5" defaultRowHeight="15"/>
  <cols>
    <col min="1" max="1" width="55.6640625" customWidth="1"/>
    <col min="2" max="3" width="11" style="17" customWidth="1"/>
    <col min="9" max="10" width="0" style="16" hidden="1" customWidth="1"/>
  </cols>
  <sheetData>
    <row r="1" spans="1:16">
      <c r="A1" s="20" t="s">
        <v>44</v>
      </c>
      <c r="B1" s="27"/>
      <c r="C1" s="27"/>
      <c r="I1"/>
      <c r="J1"/>
    </row>
    <row r="2" spans="1:16">
      <c r="A2" s="18" t="s">
        <v>225</v>
      </c>
      <c r="B2" s="28" t="s">
        <v>41</v>
      </c>
      <c r="C2" s="28" t="s">
        <v>41</v>
      </c>
      <c r="I2" s="16">
        <v>85</v>
      </c>
      <c r="J2" s="16">
        <v>80</v>
      </c>
    </row>
    <row r="3" spans="1:16">
      <c r="A3" s="18" t="s">
        <v>226</v>
      </c>
      <c r="B3" s="28" t="s">
        <v>41</v>
      </c>
      <c r="C3" s="28" t="s">
        <v>41</v>
      </c>
      <c r="I3"/>
      <c r="J3"/>
    </row>
    <row r="4" spans="1:16" ht="24">
      <c r="A4" s="18" t="s">
        <v>227</v>
      </c>
      <c r="B4" s="28" t="s">
        <v>41</v>
      </c>
      <c r="C4" s="28" t="s">
        <v>41</v>
      </c>
      <c r="E4" s="37" t="s">
        <v>45</v>
      </c>
      <c r="F4" s="37"/>
      <c r="G4" s="37"/>
      <c r="H4" s="37"/>
      <c r="I4" s="38"/>
      <c r="J4" s="38"/>
      <c r="K4" s="37"/>
      <c r="L4" s="37"/>
      <c r="M4" s="24"/>
      <c r="N4" s="24"/>
      <c r="O4" s="24"/>
      <c r="P4" s="24"/>
    </row>
    <row r="5" spans="1:16" ht="24">
      <c r="A5" s="18" t="s">
        <v>228</v>
      </c>
      <c r="B5" s="28" t="s">
        <v>41</v>
      </c>
      <c r="C5" s="28" t="s">
        <v>41</v>
      </c>
      <c r="E5" s="37" t="s">
        <v>46</v>
      </c>
      <c r="F5" s="37"/>
      <c r="G5" s="37"/>
      <c r="H5" s="37"/>
      <c r="I5" s="38">
        <v>930</v>
      </c>
      <c r="J5" s="38">
        <v>910</v>
      </c>
      <c r="K5" s="37"/>
      <c r="L5" s="37"/>
      <c r="M5" s="24"/>
      <c r="N5" s="24"/>
      <c r="O5" s="24"/>
      <c r="P5" s="24"/>
    </row>
    <row r="6" spans="1:16">
      <c r="A6" s="18" t="s">
        <v>229</v>
      </c>
      <c r="B6" s="28" t="s">
        <v>41</v>
      </c>
      <c r="C6" s="28" t="s">
        <v>41</v>
      </c>
      <c r="I6"/>
      <c r="J6"/>
    </row>
    <row r="7" spans="1:16">
      <c r="A7" s="20" t="s">
        <v>47</v>
      </c>
      <c r="B7" s="27"/>
      <c r="C7" s="27"/>
      <c r="I7"/>
      <c r="J7"/>
    </row>
    <row r="8" spans="1:16">
      <c r="A8" s="18" t="s">
        <v>230</v>
      </c>
      <c r="B8" s="28" t="s">
        <v>41</v>
      </c>
      <c r="C8" s="28" t="s">
        <v>41</v>
      </c>
      <c r="I8" s="16">
        <v>160</v>
      </c>
      <c r="J8" s="16">
        <v>150</v>
      </c>
    </row>
    <row r="9" spans="1:16">
      <c r="A9" s="18" t="s">
        <v>231</v>
      </c>
      <c r="B9" s="28" t="s">
        <v>41</v>
      </c>
      <c r="C9" s="28" t="s">
        <v>41</v>
      </c>
      <c r="I9" s="16">
        <v>160</v>
      </c>
      <c r="J9" s="16">
        <v>150</v>
      </c>
    </row>
    <row r="10" spans="1:16">
      <c r="A10" s="18" t="s">
        <v>232</v>
      </c>
      <c r="B10" s="28" t="s">
        <v>41</v>
      </c>
      <c r="C10" s="28" t="s">
        <v>41</v>
      </c>
      <c r="I10" s="16">
        <v>250</v>
      </c>
      <c r="J10" s="16">
        <v>240</v>
      </c>
    </row>
    <row r="11" spans="1:16">
      <c r="A11" s="18" t="s">
        <v>233</v>
      </c>
      <c r="B11" s="28" t="s">
        <v>41</v>
      </c>
      <c r="C11" s="28" t="s">
        <v>41</v>
      </c>
      <c r="I11" s="16">
        <v>250</v>
      </c>
      <c r="J11" s="16">
        <v>240</v>
      </c>
    </row>
    <row r="12" spans="1:16">
      <c r="A12" s="18" t="s">
        <v>234</v>
      </c>
      <c r="B12" s="28" t="s">
        <v>41</v>
      </c>
      <c r="C12" s="28" t="s">
        <v>41</v>
      </c>
      <c r="I12" s="16">
        <v>485</v>
      </c>
      <c r="J12" s="16">
        <v>460</v>
      </c>
    </row>
    <row r="13" spans="1:16">
      <c r="A13" s="18" t="s">
        <v>235</v>
      </c>
      <c r="B13" s="28" t="s">
        <v>41</v>
      </c>
      <c r="C13" s="28" t="s">
        <v>41</v>
      </c>
      <c r="I13" s="16">
        <v>485</v>
      </c>
      <c r="J13" s="16">
        <v>460</v>
      </c>
    </row>
    <row r="14" spans="1:16">
      <c r="A14" s="20" t="s">
        <v>48</v>
      </c>
      <c r="B14" s="27"/>
      <c r="C14" s="27"/>
      <c r="I14"/>
      <c r="J14"/>
    </row>
    <row r="15" spans="1:16">
      <c r="A15" s="18" t="s">
        <v>236</v>
      </c>
      <c r="B15" s="28" t="s">
        <v>41</v>
      </c>
      <c r="C15" s="28" t="s">
        <v>41</v>
      </c>
      <c r="I15"/>
      <c r="J15"/>
    </row>
    <row r="16" spans="1:16">
      <c r="A16" s="18" t="s">
        <v>237</v>
      </c>
      <c r="B16" s="28" t="s">
        <v>41</v>
      </c>
      <c r="C16" s="28" t="s">
        <v>41</v>
      </c>
      <c r="I16"/>
      <c r="J16"/>
    </row>
    <row r="17" spans="1:10">
      <c r="A17" s="18" t="s">
        <v>238</v>
      </c>
      <c r="B17" s="28" t="s">
        <v>41</v>
      </c>
      <c r="C17" s="28" t="s">
        <v>41</v>
      </c>
      <c r="I17"/>
      <c r="J17"/>
    </row>
    <row r="18" spans="1:10">
      <c r="A18" s="18" t="s">
        <v>239</v>
      </c>
      <c r="B18" s="28" t="s">
        <v>41</v>
      </c>
      <c r="C18" s="28" t="s">
        <v>41</v>
      </c>
      <c r="I18"/>
      <c r="J18"/>
    </row>
    <row r="19" spans="1:10">
      <c r="A19" s="18" t="s">
        <v>240</v>
      </c>
      <c r="B19" s="28" t="s">
        <v>41</v>
      </c>
      <c r="C19" s="28" t="s">
        <v>41</v>
      </c>
      <c r="I19"/>
      <c r="J19"/>
    </row>
    <row r="20" spans="1:10">
      <c r="A20" s="18" t="s">
        <v>241</v>
      </c>
      <c r="B20" s="28" t="s">
        <v>41</v>
      </c>
      <c r="C20" s="28" t="s">
        <v>41</v>
      </c>
      <c r="I20"/>
      <c r="J20"/>
    </row>
    <row r="21" spans="1:10">
      <c r="A21" s="18" t="s">
        <v>242</v>
      </c>
      <c r="B21" s="28" t="s">
        <v>41</v>
      </c>
      <c r="C21" s="28" t="s">
        <v>41</v>
      </c>
      <c r="I21"/>
      <c r="J21"/>
    </row>
    <row r="22" spans="1:10">
      <c r="A22" s="18" t="s">
        <v>243</v>
      </c>
      <c r="B22" s="28" t="s">
        <v>41</v>
      </c>
      <c r="C22" s="28" t="s">
        <v>41</v>
      </c>
      <c r="I22"/>
      <c r="J22"/>
    </row>
    <row r="23" spans="1:10">
      <c r="A23" s="20" t="s">
        <v>49</v>
      </c>
      <c r="B23" s="27"/>
      <c r="C23" s="27"/>
      <c r="I23"/>
      <c r="J23"/>
    </row>
    <row r="24" spans="1:10">
      <c r="A24" s="18" t="s">
        <v>244</v>
      </c>
      <c r="B24" s="28" t="s">
        <v>41</v>
      </c>
      <c r="C24" s="28" t="s">
        <v>41</v>
      </c>
      <c r="I24"/>
      <c r="J24"/>
    </row>
    <row r="25" spans="1:10">
      <c r="A25" s="18" t="s">
        <v>245</v>
      </c>
      <c r="B25" s="28" t="s">
        <v>41</v>
      </c>
      <c r="C25" s="28" t="s">
        <v>41</v>
      </c>
      <c r="I25"/>
      <c r="J25"/>
    </row>
    <row r="26" spans="1:10">
      <c r="A26" s="20" t="s">
        <v>50</v>
      </c>
      <c r="B26" s="27"/>
      <c r="C26" s="27"/>
      <c r="I26"/>
      <c r="J26"/>
    </row>
    <row r="27" spans="1:10">
      <c r="A27" s="18" t="s">
        <v>246</v>
      </c>
      <c r="B27" s="28" t="s">
        <v>41</v>
      </c>
      <c r="C27" s="28" t="s">
        <v>41</v>
      </c>
      <c r="I27" s="16">
        <v>130</v>
      </c>
      <c r="J27" s="16">
        <v>125</v>
      </c>
    </row>
    <row r="28" spans="1:10">
      <c r="A28" s="18" t="s">
        <v>247</v>
      </c>
      <c r="B28" s="28" t="s">
        <v>41</v>
      </c>
      <c r="C28" s="28" t="s">
        <v>41</v>
      </c>
      <c r="I28" s="16">
        <v>430</v>
      </c>
      <c r="J28" s="16">
        <v>410</v>
      </c>
    </row>
    <row r="29" spans="1:10">
      <c r="A29" s="18" t="s">
        <v>248</v>
      </c>
      <c r="B29" s="28" t="s">
        <v>41</v>
      </c>
      <c r="C29" s="28" t="s">
        <v>41</v>
      </c>
      <c r="I29"/>
      <c r="J29"/>
    </row>
    <row r="30" spans="1:10">
      <c r="A30" s="18" t="s">
        <v>249</v>
      </c>
      <c r="B30" s="28" t="s">
        <v>41</v>
      </c>
      <c r="C30" s="28" t="s">
        <v>41</v>
      </c>
      <c r="I30" s="16">
        <v>950</v>
      </c>
      <c r="J30" s="16">
        <v>900</v>
      </c>
    </row>
    <row r="31" spans="1:10">
      <c r="A31" s="18" t="s">
        <v>250</v>
      </c>
      <c r="B31" s="28" t="s">
        <v>41</v>
      </c>
      <c r="C31" s="28" t="s">
        <v>41</v>
      </c>
      <c r="I31"/>
      <c r="J31"/>
    </row>
    <row r="32" spans="1:10">
      <c r="A32" s="20" t="s">
        <v>51</v>
      </c>
      <c r="B32" s="27"/>
      <c r="C32" s="27"/>
      <c r="I32"/>
      <c r="J32"/>
    </row>
    <row r="33" spans="1:10">
      <c r="A33" s="18" t="s">
        <v>251</v>
      </c>
      <c r="B33" s="36" t="s">
        <v>41</v>
      </c>
      <c r="C33" s="36" t="s">
        <v>41</v>
      </c>
      <c r="I33" s="16">
        <v>190</v>
      </c>
      <c r="J33" s="16">
        <v>180</v>
      </c>
    </row>
    <row r="34" spans="1:10">
      <c r="A34" s="18" t="s">
        <v>252</v>
      </c>
      <c r="B34" s="36" t="s">
        <v>41</v>
      </c>
      <c r="C34" s="36" t="s">
        <v>41</v>
      </c>
      <c r="I34" s="16">
        <v>190</v>
      </c>
      <c r="J34" s="16">
        <v>180</v>
      </c>
    </row>
    <row r="35" spans="1:10">
      <c r="A35" s="18" t="s">
        <v>253</v>
      </c>
      <c r="B35" s="36" t="s">
        <v>41</v>
      </c>
      <c r="C35" s="36" t="s">
        <v>41</v>
      </c>
      <c r="I35" s="16">
        <v>305</v>
      </c>
      <c r="J35" s="16">
        <v>290</v>
      </c>
    </row>
    <row r="36" spans="1:10">
      <c r="A36" s="18" t="s">
        <v>254</v>
      </c>
      <c r="B36" s="36" t="s">
        <v>41</v>
      </c>
      <c r="C36" s="36" t="s">
        <v>41</v>
      </c>
      <c r="I36" s="16">
        <v>305</v>
      </c>
      <c r="J36" s="16">
        <v>290</v>
      </c>
    </row>
    <row r="37" spans="1:10">
      <c r="A37" s="18" t="s">
        <v>255</v>
      </c>
      <c r="B37" s="36" t="s">
        <v>41</v>
      </c>
      <c r="C37" s="36" t="s">
        <v>41</v>
      </c>
      <c r="I37" s="16">
        <v>510</v>
      </c>
      <c r="J37" s="16">
        <v>490</v>
      </c>
    </row>
    <row r="38" spans="1:10">
      <c r="A38" s="18" t="s">
        <v>256</v>
      </c>
      <c r="B38" s="36" t="s">
        <v>41</v>
      </c>
      <c r="C38" s="36" t="s">
        <v>41</v>
      </c>
      <c r="I38" s="16">
        <v>510</v>
      </c>
      <c r="J38" s="16">
        <v>490</v>
      </c>
    </row>
    <row r="39" spans="1:10">
      <c r="A39" s="20" t="s">
        <v>52</v>
      </c>
      <c r="B39" s="27"/>
      <c r="C39" s="27"/>
    </row>
    <row r="40" spans="1:10">
      <c r="A40" s="18" t="s">
        <v>257</v>
      </c>
      <c r="B40" s="36" t="s">
        <v>41</v>
      </c>
      <c r="C40" s="36" t="s">
        <v>41</v>
      </c>
    </row>
    <row r="41" spans="1:10">
      <c r="A41" s="18" t="s">
        <v>258</v>
      </c>
      <c r="B41" s="36" t="s">
        <v>41</v>
      </c>
      <c r="C41" s="36" t="s">
        <v>41</v>
      </c>
    </row>
    <row r="42" spans="1:10">
      <c r="A42" s="18" t="s">
        <v>259</v>
      </c>
      <c r="B42" s="36" t="s">
        <v>41</v>
      </c>
      <c r="C42" s="36" t="s">
        <v>41</v>
      </c>
    </row>
    <row r="43" spans="1:10">
      <c r="A43" s="18" t="s">
        <v>260</v>
      </c>
      <c r="B43" s="36" t="s">
        <v>41</v>
      </c>
      <c r="C43" s="36" t="s">
        <v>41</v>
      </c>
    </row>
    <row r="44" spans="1:10">
      <c r="A44" s="18" t="s">
        <v>261</v>
      </c>
      <c r="B44" s="36" t="s">
        <v>41</v>
      </c>
      <c r="C44" s="36" t="s">
        <v>41</v>
      </c>
    </row>
    <row r="45" spans="1:10">
      <c r="A45" s="18" t="s">
        <v>262</v>
      </c>
      <c r="B45" s="36" t="s">
        <v>41</v>
      </c>
      <c r="C45" s="36" t="s">
        <v>41</v>
      </c>
    </row>
    <row r="46" spans="1:10">
      <c r="A46" s="18" t="s">
        <v>263</v>
      </c>
      <c r="B46" s="36" t="s">
        <v>41</v>
      </c>
      <c r="C46" s="36" t="s">
        <v>41</v>
      </c>
    </row>
    <row r="47" spans="1:10">
      <c r="A47" s="18" t="s">
        <v>264</v>
      </c>
      <c r="B47" s="36" t="s">
        <v>41</v>
      </c>
      <c r="C47" s="36" t="s">
        <v>41</v>
      </c>
    </row>
    <row r="48" spans="1:10">
      <c r="A48" s="20" t="s">
        <v>53</v>
      </c>
      <c r="B48" s="27"/>
      <c r="C48" s="27"/>
    </row>
    <row r="49" spans="1:3">
      <c r="A49" s="18" t="s">
        <v>265</v>
      </c>
      <c r="B49" s="36" t="s">
        <v>41</v>
      </c>
      <c r="C49" s="36" t="s">
        <v>41</v>
      </c>
    </row>
    <row r="50" spans="1:3">
      <c r="A50" s="18" t="s">
        <v>266</v>
      </c>
      <c r="B50" s="36" t="s">
        <v>41</v>
      </c>
      <c r="C50" s="36" t="s">
        <v>41</v>
      </c>
    </row>
  </sheetData>
  <sheetProtection algorithmName="SHA-512" hashValue="HLsnSPBk/YAdOWlCVJmjNAgCcop5IqyHYxn0Go28lyvCYEQ/KHywQ7UWrTyy5oYe6xcHy587jxQnFSmj8LFWSQ==" saltValue="QPEyARcEshWq4gEoPTvApw==" spinCount="100000"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M5"/>
  <sheetViews>
    <sheetView zoomScaleNormal="100" workbookViewId="0"/>
  </sheetViews>
  <sheetFormatPr baseColWidth="10" defaultColWidth="8.5" defaultRowHeight="15"/>
  <cols>
    <col min="1" max="1" width="31.1640625" customWidth="1"/>
    <col min="2" max="3" width="11" style="17" customWidth="1"/>
    <col min="7" max="7" width="0" hidden="1" customWidth="1"/>
    <col min="13" max="13" width="5" style="17" hidden="1" customWidth="1"/>
  </cols>
  <sheetData>
    <row r="1" spans="1:13">
      <c r="A1" s="14" t="s">
        <v>54</v>
      </c>
      <c r="B1" s="39" t="s">
        <v>15</v>
      </c>
      <c r="C1" s="39" t="s">
        <v>16</v>
      </c>
      <c r="M1"/>
    </row>
    <row r="2" spans="1:13">
      <c r="A2" s="18" t="s">
        <v>55</v>
      </c>
      <c r="B2" s="75">
        <f>G2*Главная!H18</f>
        <v>101380</v>
      </c>
      <c r="C2" s="75">
        <f>B2*0.95</f>
        <v>96311</v>
      </c>
      <c r="G2">
        <v>1370</v>
      </c>
      <c r="M2" s="17">
        <v>1700</v>
      </c>
    </row>
    <row r="3" spans="1:13">
      <c r="B3" s="76"/>
      <c r="C3" s="76"/>
    </row>
    <row r="4" spans="1:13">
      <c r="A4" t="s">
        <v>136</v>
      </c>
      <c r="B4" s="76">
        <v>215</v>
      </c>
      <c r="C4" s="76">
        <v>215</v>
      </c>
    </row>
    <row r="5" spans="1:13">
      <c r="A5" t="s">
        <v>137</v>
      </c>
      <c r="B5" s="76">
        <v>450</v>
      </c>
      <c r="C5" s="76">
        <v>450</v>
      </c>
    </row>
  </sheetData>
  <sheetProtection algorithmName="SHA-512" hashValue="PLsA3txeHbgdd4fo+tFOjciugQ4VvM0ZHdpa9TB4kw1j0kW78HSAP2I5K4uwnMHEPvom5rYadJZoGZxUkAax4w==" saltValue="j5L1B/xqrsyuEz+sVBFUeQ==" spinCount="100000"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J25"/>
  <sheetViews>
    <sheetView tabSelected="1" zoomScaleNormal="100" workbookViewId="0">
      <selection activeCell="A28" sqref="A28"/>
    </sheetView>
  </sheetViews>
  <sheetFormatPr baseColWidth="10" defaultColWidth="8.5" defaultRowHeight="15"/>
  <cols>
    <col min="1" max="1" width="85.6640625" customWidth="1"/>
    <col min="2" max="2" width="10.5" style="16" bestFit="1" customWidth="1"/>
    <col min="3" max="3" width="12.1640625" style="16" bestFit="1" customWidth="1"/>
    <col min="8" max="8" width="9.1640625" customWidth="1"/>
    <col min="9" max="9" width="5.1640625" style="17" hidden="1" customWidth="1"/>
    <col min="10" max="10" width="7.1640625" style="17" hidden="1" customWidth="1"/>
  </cols>
  <sheetData>
    <row r="1" spans="1:10">
      <c r="A1" s="18" t="s">
        <v>14</v>
      </c>
      <c r="B1" s="19" t="s">
        <v>15</v>
      </c>
      <c r="C1" s="19" t="s">
        <v>16</v>
      </c>
      <c r="I1" s="17">
        <f>Главная!H18</f>
        <v>74</v>
      </c>
      <c r="J1"/>
    </row>
    <row r="2" spans="1:10">
      <c r="A2" s="50" t="s">
        <v>130</v>
      </c>
      <c r="B2" s="19"/>
      <c r="C2" s="19"/>
      <c r="J2"/>
    </row>
    <row r="3" spans="1:10">
      <c r="A3" s="30" t="s">
        <v>270</v>
      </c>
      <c r="B3" s="72">
        <f>I3*Главная!H18</f>
        <v>81400</v>
      </c>
      <c r="C3" s="72">
        <f>J3*Главная!H18</f>
        <v>77330</v>
      </c>
      <c r="I3" s="17">
        <v>1100</v>
      </c>
      <c r="J3">
        <f>I3*0.95</f>
        <v>1045</v>
      </c>
    </row>
    <row r="4" spans="1:10">
      <c r="A4" s="30" t="s">
        <v>271</v>
      </c>
      <c r="B4" s="72">
        <f>I4*Главная!H18</f>
        <v>111000</v>
      </c>
      <c r="C4" s="72">
        <f>J4*Главная!H18</f>
        <v>105450</v>
      </c>
      <c r="I4" s="17">
        <v>1500</v>
      </c>
      <c r="J4">
        <f>I4*0.95</f>
        <v>1425</v>
      </c>
    </row>
    <row r="5" spans="1:10">
      <c r="A5" s="30" t="s">
        <v>272</v>
      </c>
      <c r="B5" s="72">
        <f>I5*Главная!H18</f>
        <v>192400</v>
      </c>
      <c r="C5" s="72">
        <f>J5*Главная!H18</f>
        <v>177600</v>
      </c>
      <c r="I5" s="17">
        <v>2600</v>
      </c>
      <c r="J5">
        <v>2400</v>
      </c>
    </row>
    <row r="6" spans="1:10">
      <c r="A6" s="50" t="s">
        <v>87</v>
      </c>
      <c r="B6" s="21"/>
      <c r="C6" s="21"/>
      <c r="I6"/>
      <c r="J6"/>
    </row>
    <row r="7" spans="1:10">
      <c r="A7" s="18" t="s">
        <v>207</v>
      </c>
      <c r="B7" s="71">
        <f>ROUND($I$1*I7,-1)</f>
        <v>177600</v>
      </c>
      <c r="C7" s="71">
        <f>ROUND($I$1*J7,-1)</f>
        <v>170200</v>
      </c>
      <c r="I7" s="17">
        <v>2400</v>
      </c>
      <c r="J7" s="17">
        <v>2300</v>
      </c>
    </row>
    <row r="8" spans="1:10">
      <c r="A8" s="18" t="s">
        <v>128</v>
      </c>
      <c r="B8" s="71">
        <f>ROUND($I$1*I8,-1)</f>
        <v>281200</v>
      </c>
      <c r="C8" s="71">
        <f>ROUND($I$1*J8,-1)</f>
        <v>267140</v>
      </c>
      <c r="I8" s="17">
        <v>3800</v>
      </c>
      <c r="J8" s="17">
        <f>I8*0.95</f>
        <v>3610</v>
      </c>
    </row>
    <row r="9" spans="1:10">
      <c r="A9" s="50" t="s">
        <v>17</v>
      </c>
      <c r="B9" s="20"/>
      <c r="C9" s="20"/>
      <c r="I9"/>
      <c r="J9" s="17">
        <f>I9*0.95</f>
        <v>0</v>
      </c>
    </row>
    <row r="10" spans="1:10">
      <c r="A10" s="23" t="s">
        <v>88</v>
      </c>
      <c r="B10" s="22">
        <v>55000</v>
      </c>
      <c r="C10" s="22">
        <v>50000</v>
      </c>
      <c r="D10" t="s">
        <v>90</v>
      </c>
      <c r="I10" s="17">
        <v>486</v>
      </c>
    </row>
    <row r="11" spans="1:10">
      <c r="A11" s="23" t="s">
        <v>89</v>
      </c>
      <c r="B11" s="22">
        <v>120000</v>
      </c>
      <c r="C11" s="22">
        <v>115000</v>
      </c>
      <c r="D11" t="s">
        <v>90</v>
      </c>
      <c r="I11" s="17">
        <v>765</v>
      </c>
    </row>
    <row r="12" spans="1:10">
      <c r="A12" s="23" t="s">
        <v>18</v>
      </c>
      <c r="B12" s="22" t="s">
        <v>129</v>
      </c>
      <c r="C12" s="22" t="s">
        <v>129</v>
      </c>
    </row>
    <row r="13" spans="1:10">
      <c r="A13" s="23" t="s">
        <v>19</v>
      </c>
      <c r="B13" s="22" t="s">
        <v>129</v>
      </c>
      <c r="C13" s="22" t="s">
        <v>129</v>
      </c>
    </row>
    <row r="14" spans="1:10">
      <c r="A14" s="23" t="s">
        <v>98</v>
      </c>
      <c r="B14" s="71">
        <f>I14*Главная!H18</f>
        <v>29600</v>
      </c>
      <c r="C14" s="49">
        <f>J14*Главная!H18</f>
        <v>27380</v>
      </c>
      <c r="I14" s="17">
        <v>400</v>
      </c>
      <c r="J14" s="17">
        <v>370</v>
      </c>
    </row>
    <row r="15" spans="1:10">
      <c r="A15" s="23" t="s">
        <v>99</v>
      </c>
      <c r="B15" s="71">
        <v>4000</v>
      </c>
      <c r="C15" s="49">
        <v>0</v>
      </c>
    </row>
    <row r="16" spans="1:10">
      <c r="A16" s="51" t="s">
        <v>20</v>
      </c>
      <c r="B16" s="20"/>
      <c r="C16" s="20"/>
      <c r="I16"/>
      <c r="J16"/>
    </row>
    <row r="17" spans="1:10">
      <c r="A17" s="23" t="s">
        <v>155</v>
      </c>
      <c r="B17" s="71">
        <f>I17*Главная!H18</f>
        <v>1850</v>
      </c>
      <c r="C17" s="71">
        <f>B17*0.95</f>
        <v>1757.5</v>
      </c>
      <c r="I17" s="17">
        <v>25</v>
      </c>
    </row>
    <row r="18" spans="1:10">
      <c r="A18" s="23" t="s">
        <v>56</v>
      </c>
      <c r="B18" s="71">
        <f>I18*Главная!H18</f>
        <v>962</v>
      </c>
      <c r="C18" s="71">
        <f>B18*0.95</f>
        <v>913.9</v>
      </c>
      <c r="D18" s="40"/>
      <c r="I18" s="17">
        <v>13</v>
      </c>
      <c r="J18" s="17">
        <v>12.5</v>
      </c>
    </row>
    <row r="19" spans="1:10">
      <c r="A19" s="51" t="s">
        <v>21</v>
      </c>
      <c r="B19" s="25"/>
      <c r="C19" s="25"/>
      <c r="I19"/>
      <c r="J19"/>
    </row>
    <row r="20" spans="1:10">
      <c r="A20" s="18" t="s">
        <v>66</v>
      </c>
      <c r="B20" s="71">
        <f>ROUND($I$1*I20,-1)</f>
        <v>2440</v>
      </c>
      <c r="C20" s="71">
        <f>ROUND($I$1*J20,-1)</f>
        <v>2220</v>
      </c>
      <c r="I20" s="17">
        <v>33</v>
      </c>
      <c r="J20" s="17">
        <v>30</v>
      </c>
    </row>
    <row r="21" spans="1:10">
      <c r="A21" s="18" t="s">
        <v>65</v>
      </c>
      <c r="B21" s="71">
        <f>ROUND($I$1*I21,-1)</f>
        <v>2960</v>
      </c>
      <c r="C21" s="71">
        <f>ROUND($I$1*J21,-1)</f>
        <v>2810</v>
      </c>
      <c r="I21" s="17">
        <v>40</v>
      </c>
      <c r="J21" s="17">
        <f>I21*0.95</f>
        <v>38</v>
      </c>
    </row>
    <row r="22" spans="1:10">
      <c r="A22" s="51" t="s">
        <v>22</v>
      </c>
      <c r="B22" s="21"/>
      <c r="C22" s="21"/>
      <c r="I22"/>
      <c r="J22"/>
    </row>
    <row r="23" spans="1:10">
      <c r="A23" s="18" t="s">
        <v>23</v>
      </c>
      <c r="B23" s="22" t="s">
        <v>83</v>
      </c>
      <c r="C23" s="22" t="s">
        <v>83</v>
      </c>
    </row>
    <row r="24" spans="1:10">
      <c r="A24" s="18" t="s">
        <v>24</v>
      </c>
      <c r="B24" s="22" t="s">
        <v>83</v>
      </c>
      <c r="C24" s="22" t="s">
        <v>83</v>
      </c>
    </row>
    <row r="25" spans="1:10">
      <c r="A25" s="30" t="s">
        <v>273</v>
      </c>
      <c r="B25" s="22">
        <v>480000</v>
      </c>
      <c r="C25" s="22">
        <v>460000</v>
      </c>
    </row>
  </sheetData>
  <sheetProtection algorithmName="SHA-512" hashValue="DNQqMDlmWSKtyEXi5OSCiyZxvvz9398BnJD+wNh2oypW+8XmIpHVeNTx3D5SS8EJEg/qQGTPmXBF3RC3gHHNqA==" saltValue="0CI4ypbU0hMrn9evi2hWYA==" spinCount="100000"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K31"/>
  <sheetViews>
    <sheetView zoomScaleNormal="100" workbookViewId="0">
      <selection activeCell="A34" sqref="A34"/>
    </sheetView>
  </sheetViews>
  <sheetFormatPr baseColWidth="10" defaultColWidth="8.5" defaultRowHeight="15"/>
  <cols>
    <col min="1" max="1" width="65" customWidth="1"/>
    <col min="2" max="3" width="9.1640625" style="16" customWidth="1"/>
    <col min="4" max="4" width="10.83203125" customWidth="1"/>
    <col min="8" max="8" width="9" customWidth="1"/>
    <col min="9" max="9" width="5.1640625" style="17" hidden="1" customWidth="1"/>
    <col min="10" max="10" width="3.1640625" style="17" hidden="1" customWidth="1"/>
    <col min="11" max="11" width="5.1640625" hidden="1" customWidth="1"/>
  </cols>
  <sheetData>
    <row r="1" spans="1:11">
      <c r="A1" s="18" t="s">
        <v>14</v>
      </c>
      <c r="B1" s="19" t="s">
        <v>15</v>
      </c>
      <c r="C1" s="19" t="s">
        <v>16</v>
      </c>
      <c r="D1" s="91"/>
      <c r="E1" s="92"/>
      <c r="I1" s="17">
        <f>Главная!H18</f>
        <v>74</v>
      </c>
      <c r="J1"/>
    </row>
    <row r="2" spans="1:11">
      <c r="A2" s="20" t="s">
        <v>84</v>
      </c>
      <c r="B2" s="21"/>
      <c r="C2" s="21"/>
      <c r="I2"/>
      <c r="J2"/>
    </row>
    <row r="3" spans="1:11">
      <c r="A3" s="18" t="s">
        <v>150</v>
      </c>
      <c r="B3" s="71">
        <f>I3*Главная!$H$18</f>
        <v>36630</v>
      </c>
      <c r="C3" s="71">
        <f>B3*0.95</f>
        <v>34798.5</v>
      </c>
      <c r="I3" s="17">
        <v>495</v>
      </c>
    </row>
    <row r="4" spans="1:11">
      <c r="A4" s="30" t="s">
        <v>151</v>
      </c>
      <c r="B4" s="71">
        <f>I4*Главная!$H$18</f>
        <v>36630</v>
      </c>
      <c r="C4" s="71">
        <f t="shared" ref="C4:C11" si="0">B4*0.95</f>
        <v>34798.5</v>
      </c>
      <c r="I4" s="17">
        <v>495</v>
      </c>
    </row>
    <row r="5" spans="1:11">
      <c r="A5" s="30" t="s">
        <v>85</v>
      </c>
      <c r="B5" s="71">
        <f>I5*Главная!$H$18</f>
        <v>96200</v>
      </c>
      <c r="C5" s="71">
        <f t="shared" si="0"/>
        <v>91390</v>
      </c>
      <c r="I5" s="17">
        <v>1300</v>
      </c>
    </row>
    <row r="6" spans="1:11">
      <c r="A6" s="30" t="s">
        <v>86</v>
      </c>
      <c r="B6" s="71">
        <f>I6*Главная!$H$18</f>
        <v>164280</v>
      </c>
      <c r="C6" s="71">
        <f t="shared" si="0"/>
        <v>156066</v>
      </c>
      <c r="I6" s="17">
        <v>2220</v>
      </c>
    </row>
    <row r="7" spans="1:11">
      <c r="A7" s="18" t="s">
        <v>152</v>
      </c>
      <c r="B7" s="71">
        <f>ROUND($I$1*I7,-1)</f>
        <v>32560</v>
      </c>
      <c r="C7" s="71">
        <f t="shared" si="0"/>
        <v>30932</v>
      </c>
      <c r="I7" s="17">
        <v>440</v>
      </c>
    </row>
    <row r="8" spans="1:11">
      <c r="A8" s="18" t="s">
        <v>153</v>
      </c>
      <c r="B8" s="71">
        <f>ROUND($I$1*I8,-1)</f>
        <v>62900</v>
      </c>
      <c r="C8" s="71">
        <f t="shared" si="0"/>
        <v>59755</v>
      </c>
      <c r="I8" s="17">
        <v>850</v>
      </c>
    </row>
    <row r="9" spans="1:11">
      <c r="A9" s="18" t="s">
        <v>269</v>
      </c>
      <c r="B9" s="71">
        <f>ROUND($I$1*I9,-1)</f>
        <v>111000</v>
      </c>
      <c r="C9" s="71">
        <f t="shared" si="0"/>
        <v>105450</v>
      </c>
      <c r="I9" s="17">
        <v>1500</v>
      </c>
    </row>
    <row r="10" spans="1:11">
      <c r="A10" s="30" t="s">
        <v>268</v>
      </c>
      <c r="B10" s="71">
        <f>ROUND($I$1*I10,-1)</f>
        <v>33300</v>
      </c>
      <c r="C10" s="71"/>
      <c r="I10" s="17">
        <v>450</v>
      </c>
    </row>
    <row r="11" spans="1:11">
      <c r="A11" s="18" t="s">
        <v>267</v>
      </c>
      <c r="B11" s="71">
        <f>ROUND($I$1*I11,-1)</f>
        <v>59200</v>
      </c>
      <c r="C11" s="71">
        <f t="shared" si="0"/>
        <v>56240</v>
      </c>
      <c r="I11" s="17">
        <v>800</v>
      </c>
    </row>
    <row r="12" spans="1:11">
      <c r="A12" s="20" t="s">
        <v>20</v>
      </c>
      <c r="B12" s="25"/>
      <c r="C12" s="25"/>
      <c r="I12"/>
      <c r="J12"/>
    </row>
    <row r="13" spans="1:11">
      <c r="A13" s="23" t="s">
        <v>25</v>
      </c>
      <c r="B13" s="71">
        <f>I13*Главная!H18</f>
        <v>925</v>
      </c>
      <c r="C13" s="71">
        <f>B13*0.95</f>
        <v>878.75</v>
      </c>
      <c r="D13" s="89"/>
      <c r="E13" s="90"/>
      <c r="I13" s="17">
        <v>12.5</v>
      </c>
      <c r="J13" s="17">
        <v>11</v>
      </c>
      <c r="K13">
        <v>11.5</v>
      </c>
    </row>
    <row r="14" spans="1:11">
      <c r="A14" s="23" t="s">
        <v>154</v>
      </c>
      <c r="B14" s="22" t="s">
        <v>83</v>
      </c>
      <c r="C14" s="22"/>
      <c r="D14" s="40"/>
      <c r="I14" s="17">
        <v>13.5</v>
      </c>
    </row>
    <row r="15" spans="1:11">
      <c r="A15" s="18" t="s">
        <v>101</v>
      </c>
      <c r="B15" s="71">
        <f>I15*Главная!H18</f>
        <v>1036</v>
      </c>
      <c r="C15" s="71"/>
      <c r="D15" s="70"/>
      <c r="I15" s="17">
        <v>14</v>
      </c>
    </row>
    <row r="16" spans="1:11">
      <c r="A16" s="20" t="s">
        <v>21</v>
      </c>
      <c r="B16" s="25"/>
      <c r="C16" s="25"/>
      <c r="I16"/>
      <c r="J16"/>
    </row>
    <row r="17" spans="1:10">
      <c r="A17" s="18" t="s">
        <v>26</v>
      </c>
      <c r="B17" s="71">
        <f>I17*Главная!$H$18</f>
        <v>1998</v>
      </c>
      <c r="C17" s="71">
        <f>B17*0.96</f>
        <v>1918.08</v>
      </c>
      <c r="D17" s="26"/>
      <c r="I17" s="17">
        <v>27</v>
      </c>
    </row>
    <row r="18" spans="1:10">
      <c r="A18" s="18" t="s">
        <v>27</v>
      </c>
      <c r="B18" s="71">
        <f>I18*Главная!$H$18</f>
        <v>2220</v>
      </c>
      <c r="C18" s="71">
        <f t="shared" ref="C18:C20" si="1">B18*0.96</f>
        <v>2131.1999999999998</v>
      </c>
      <c r="I18" s="17">
        <v>30</v>
      </c>
    </row>
    <row r="19" spans="1:10">
      <c r="A19" s="18" t="s">
        <v>28</v>
      </c>
      <c r="B19" s="71">
        <f>I19*Главная!$H$18</f>
        <v>2826.8</v>
      </c>
      <c r="C19" s="71">
        <f t="shared" si="1"/>
        <v>2713.7280000000001</v>
      </c>
      <c r="I19" s="17">
        <v>38.200000000000003</v>
      </c>
    </row>
    <row r="20" spans="1:10">
      <c r="A20" s="18" t="s">
        <v>29</v>
      </c>
      <c r="B20" s="71">
        <f>I20*Главная!$H$18</f>
        <v>5920</v>
      </c>
      <c r="C20" s="71">
        <f t="shared" si="1"/>
        <v>5683.2</v>
      </c>
      <c r="I20" s="17">
        <v>80</v>
      </c>
    </row>
    <row r="21" spans="1:10">
      <c r="A21" s="20" t="s">
        <v>30</v>
      </c>
      <c r="B21" s="25"/>
      <c r="C21" s="25"/>
      <c r="I21"/>
      <c r="J21"/>
    </row>
    <row r="22" spans="1:10">
      <c r="A22" s="18" t="s">
        <v>31</v>
      </c>
      <c r="B22" s="71">
        <f>I22*Главная!$H$18</f>
        <v>377.4</v>
      </c>
      <c r="C22" s="71">
        <f>B22*0.95</f>
        <v>358.53</v>
      </c>
      <c r="I22" s="17">
        <v>5.0999999999999996</v>
      </c>
    </row>
    <row r="23" spans="1:10">
      <c r="A23" s="18" t="s">
        <v>32</v>
      </c>
      <c r="B23" s="71">
        <f>I23*Главная!$H$18</f>
        <v>475.08</v>
      </c>
      <c r="C23" s="71">
        <f t="shared" ref="C23:C31" si="2">B23*0.95</f>
        <v>451.32599999999996</v>
      </c>
      <c r="I23" s="17">
        <v>6.42</v>
      </c>
    </row>
    <row r="24" spans="1:10">
      <c r="A24" s="18" t="s">
        <v>33</v>
      </c>
      <c r="B24" s="71">
        <f>I24*Главная!$H$18</f>
        <v>651.20000000000005</v>
      </c>
      <c r="C24" s="71">
        <f t="shared" si="2"/>
        <v>618.64</v>
      </c>
      <c r="I24" s="17">
        <v>8.8000000000000007</v>
      </c>
    </row>
    <row r="25" spans="1:10">
      <c r="A25" s="18" t="s">
        <v>34</v>
      </c>
      <c r="B25" s="71">
        <f>I25*Главная!$H$18</f>
        <v>925</v>
      </c>
      <c r="C25" s="71">
        <f t="shared" si="2"/>
        <v>878.75</v>
      </c>
      <c r="I25" s="17">
        <v>12.5</v>
      </c>
    </row>
    <row r="26" spans="1:10">
      <c r="A26" s="18" t="s">
        <v>35</v>
      </c>
      <c r="B26" s="71">
        <f>I26*Главная!$H$18</f>
        <v>244.2</v>
      </c>
      <c r="C26" s="71">
        <f t="shared" si="2"/>
        <v>231.98999999999998</v>
      </c>
      <c r="I26" s="17">
        <v>3.3</v>
      </c>
    </row>
    <row r="27" spans="1:10">
      <c r="A27" s="18" t="s">
        <v>36</v>
      </c>
      <c r="B27" s="71">
        <f>I27*Главная!$H$18</f>
        <v>256.78000000000003</v>
      </c>
      <c r="C27" s="71">
        <f t="shared" si="2"/>
        <v>243.941</v>
      </c>
      <c r="I27" s="17">
        <v>3.47</v>
      </c>
    </row>
    <row r="28" spans="1:10">
      <c r="A28" s="18" t="s">
        <v>37</v>
      </c>
      <c r="B28" s="71">
        <f>I28*Главная!$H$18</f>
        <v>266.40000000000003</v>
      </c>
      <c r="C28" s="71">
        <f t="shared" si="2"/>
        <v>253.08</v>
      </c>
      <c r="I28" s="17">
        <v>3.6</v>
      </c>
    </row>
    <row r="29" spans="1:10">
      <c r="A29" s="18" t="s">
        <v>38</v>
      </c>
      <c r="B29" s="71">
        <f>I29*Главная!$H$18</f>
        <v>528.36</v>
      </c>
      <c r="C29" s="71">
        <f t="shared" si="2"/>
        <v>501.94200000000001</v>
      </c>
      <c r="I29" s="17">
        <v>7.14</v>
      </c>
    </row>
    <row r="30" spans="1:10">
      <c r="A30" s="30" t="s">
        <v>57</v>
      </c>
      <c r="B30" s="71">
        <f>I30*Главная!$H$18</f>
        <v>461.76</v>
      </c>
      <c r="C30" s="71">
        <f t="shared" si="2"/>
        <v>438.67199999999997</v>
      </c>
      <c r="I30" s="17">
        <v>6.24</v>
      </c>
    </row>
    <row r="31" spans="1:10">
      <c r="A31" s="30" t="s">
        <v>58</v>
      </c>
      <c r="B31" s="71">
        <f>I31*Главная!$H$18</f>
        <v>259</v>
      </c>
      <c r="C31" s="71">
        <f t="shared" si="2"/>
        <v>246.04999999999998</v>
      </c>
      <c r="I31" s="93">
        <v>3.5</v>
      </c>
    </row>
  </sheetData>
  <sheetProtection algorithmName="SHA-512" hashValue="YbH/YsalTzC9kbpTcWxnZNg4yGaJaZbiMFYJN9wfBRTYlD1b3yLJE/PHSPCCeTywyqmionGG4FT1M52uIGVt1g==" saltValue="U2dOp/8P3QHzFikj8i631A==" spinCount="100000"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27430-9EFD-2A4D-8532-8B0CEB0D4696}">
  <sheetPr codeName="Лист8"/>
  <dimension ref="A1:J11"/>
  <sheetViews>
    <sheetView zoomScaleNormal="100" workbookViewId="0">
      <selection activeCell="B24" sqref="B24"/>
    </sheetView>
  </sheetViews>
  <sheetFormatPr baseColWidth="10" defaultColWidth="8.5" defaultRowHeight="15"/>
  <cols>
    <col min="1" max="1" width="65" customWidth="1"/>
    <col min="2" max="3" width="9.1640625" style="16" customWidth="1"/>
    <col min="8" max="8" width="5.5" hidden="1" customWidth="1"/>
    <col min="9" max="9" width="5.5" style="17" hidden="1" customWidth="1"/>
    <col min="10" max="10" width="7.1640625" style="17" bestFit="1" customWidth="1"/>
  </cols>
  <sheetData>
    <row r="1" spans="1:9">
      <c r="A1" s="20" t="s">
        <v>39</v>
      </c>
      <c r="B1" s="25" t="s">
        <v>15</v>
      </c>
      <c r="C1" s="25" t="s">
        <v>16</v>
      </c>
    </row>
    <row r="2" spans="1:9">
      <c r="A2" s="30" t="s">
        <v>40</v>
      </c>
      <c r="B2" s="71">
        <v>35</v>
      </c>
      <c r="C2" s="71">
        <v>35</v>
      </c>
    </row>
    <row r="3" spans="1:9">
      <c r="A3" s="30" t="s">
        <v>131</v>
      </c>
      <c r="B3" s="71">
        <f>ROUNDUP(H3*Главная!$H$18,0)</f>
        <v>63</v>
      </c>
      <c r="C3" s="71">
        <f>ROUNDUP(I3*Главная!$H$18,0)</f>
        <v>61</v>
      </c>
      <c r="H3" s="73">
        <v>0.85</v>
      </c>
      <c r="I3" s="74">
        <f>H3*0.96</f>
        <v>0.81599999999999995</v>
      </c>
    </row>
    <row r="4" spans="1:9">
      <c r="A4" s="30" t="s">
        <v>132</v>
      </c>
      <c r="B4" s="71">
        <f>ROUNDUP(H4*Главная!$H$18,0)</f>
        <v>66</v>
      </c>
      <c r="C4" s="71">
        <f>ROUNDUP(I4*Главная!$H$18,0)</f>
        <v>63</v>
      </c>
      <c r="H4" s="73">
        <v>0.88</v>
      </c>
      <c r="I4" s="74">
        <f t="shared" ref="I4:I6" si="0">H4*0.96</f>
        <v>0.8448</v>
      </c>
    </row>
    <row r="5" spans="1:9">
      <c r="A5" s="30" t="s">
        <v>133</v>
      </c>
      <c r="B5" s="71">
        <v>71</v>
      </c>
      <c r="C5" s="71">
        <v>69</v>
      </c>
      <c r="H5" s="73">
        <v>0.93</v>
      </c>
      <c r="I5" s="74">
        <f t="shared" si="0"/>
        <v>0.89280000000000004</v>
      </c>
    </row>
    <row r="6" spans="1:9">
      <c r="A6" s="30" t="s">
        <v>134</v>
      </c>
      <c r="B6" s="71">
        <v>78</v>
      </c>
      <c r="C6" s="71">
        <v>75</v>
      </c>
      <c r="H6" s="73">
        <v>0.99</v>
      </c>
      <c r="I6" s="74">
        <f t="shared" si="0"/>
        <v>0.95039999999999991</v>
      </c>
    </row>
    <row r="7" spans="1:9">
      <c r="A7" s="30" t="s">
        <v>135</v>
      </c>
      <c r="B7" s="71">
        <v>7</v>
      </c>
      <c r="C7" s="71">
        <v>7</v>
      </c>
    </row>
    <row r="8" spans="1:9">
      <c r="A8" s="30" t="s">
        <v>95</v>
      </c>
      <c r="B8" s="56" t="s">
        <v>83</v>
      </c>
      <c r="C8" s="56" t="s">
        <v>83</v>
      </c>
    </row>
    <row r="9" spans="1:9">
      <c r="A9" s="30" t="s">
        <v>96</v>
      </c>
      <c r="B9" s="56" t="s">
        <v>83</v>
      </c>
      <c r="C9" s="56" t="s">
        <v>83</v>
      </c>
    </row>
    <row r="10" spans="1:9">
      <c r="A10" s="30" t="s">
        <v>97</v>
      </c>
      <c r="B10" s="56" t="s">
        <v>83</v>
      </c>
      <c r="C10" s="56" t="s">
        <v>83</v>
      </c>
    </row>
    <row r="11" spans="1:9">
      <c r="A11" s="57" t="s">
        <v>104</v>
      </c>
      <c r="B11" s="56">
        <f>H11*Главная!H18</f>
        <v>63.64</v>
      </c>
      <c r="C11" s="56"/>
      <c r="H11">
        <v>0.86</v>
      </c>
    </row>
  </sheetData>
  <sheetProtection algorithmName="SHA-512" hashValue="yiBYrO03eU5cEuq06mbmc2dPzHNmyrMTw7tAg+CJNOtoZn3a8B22yNld88e1NbxeaW735RKM2Aorj5qEp3KuLg==" saltValue="Sgb1yzJE2ffulf0nK7/bRw==" spinCount="100000" sheet="1" objects="1" scenarios="1" selectLockedCells="1" selectUnlockedCell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CD784-6AF5-4CEA-8E3C-DB04A636CCB3}">
  <sheetPr codeName="Лист9"/>
  <dimension ref="A1:J18"/>
  <sheetViews>
    <sheetView zoomScaleNormal="100" workbookViewId="0">
      <selection activeCell="C27" sqref="C27"/>
    </sheetView>
  </sheetViews>
  <sheetFormatPr baseColWidth="10" defaultColWidth="8.5" defaultRowHeight="15"/>
  <cols>
    <col min="1" max="1" width="65" customWidth="1"/>
    <col min="2" max="3" width="9.1640625" style="16" customWidth="1"/>
    <col min="7" max="7" width="9.5" customWidth="1"/>
    <col min="8" max="8" width="3.1640625" hidden="1" customWidth="1"/>
    <col min="9" max="9" width="3.1640625" style="17" hidden="1" customWidth="1"/>
    <col min="10" max="10" width="7.1640625" style="17" bestFit="1" customWidth="1"/>
  </cols>
  <sheetData>
    <row r="1" spans="1:10">
      <c r="A1" s="30" t="s">
        <v>14</v>
      </c>
      <c r="B1" s="19" t="s">
        <v>15</v>
      </c>
      <c r="C1" s="19" t="s">
        <v>16</v>
      </c>
      <c r="I1" s="17">
        <f>Главная!H18</f>
        <v>74</v>
      </c>
      <c r="J1"/>
    </row>
    <row r="2" spans="1:10">
      <c r="A2" s="20" t="s">
        <v>138</v>
      </c>
      <c r="B2" s="25"/>
      <c r="C2" s="25"/>
    </row>
    <row r="3" spans="1:10">
      <c r="A3" s="30" t="s">
        <v>102</v>
      </c>
      <c r="B3" s="71">
        <v>1200</v>
      </c>
      <c r="C3" s="71">
        <v>1160</v>
      </c>
      <c r="H3">
        <v>15</v>
      </c>
    </row>
    <row r="4" spans="1:10">
      <c r="A4" s="30" t="s">
        <v>103</v>
      </c>
      <c r="B4" s="71">
        <v>1800</v>
      </c>
      <c r="C4" s="71">
        <v>1760</v>
      </c>
      <c r="H4">
        <v>24</v>
      </c>
    </row>
    <row r="5" spans="1:10">
      <c r="A5" s="30" t="s">
        <v>208</v>
      </c>
      <c r="B5" s="71">
        <v>1150</v>
      </c>
      <c r="C5" s="71">
        <v>1100</v>
      </c>
    </row>
    <row r="6" spans="1:10">
      <c r="A6" s="30" t="s">
        <v>121</v>
      </c>
      <c r="B6" s="71">
        <v>450</v>
      </c>
      <c r="C6" s="71">
        <v>430</v>
      </c>
    </row>
    <row r="7" spans="1:10">
      <c r="A7" s="30" t="s">
        <v>119</v>
      </c>
      <c r="B7" s="71">
        <v>630</v>
      </c>
      <c r="C7" s="71">
        <v>610</v>
      </c>
    </row>
    <row r="8" spans="1:10">
      <c r="A8" s="30" t="s">
        <v>118</v>
      </c>
      <c r="B8" s="71">
        <v>960</v>
      </c>
      <c r="C8" s="71">
        <v>930</v>
      </c>
    </row>
    <row r="9" spans="1:10">
      <c r="A9" s="57" t="s">
        <v>139</v>
      </c>
      <c r="B9" s="71">
        <v>1050</v>
      </c>
      <c r="C9" s="71">
        <v>1030</v>
      </c>
    </row>
    <row r="10" spans="1:10">
      <c r="A10" s="57"/>
      <c r="B10" s="71"/>
      <c r="C10" s="71"/>
    </row>
    <row r="11" spans="1:10">
      <c r="A11" s="57" t="s">
        <v>120</v>
      </c>
      <c r="B11" s="71">
        <v>390</v>
      </c>
      <c r="C11" s="71">
        <v>360</v>
      </c>
    </row>
    <row r="12" spans="1:10">
      <c r="A12" s="57" t="s">
        <v>122</v>
      </c>
      <c r="B12" s="71">
        <v>4900</v>
      </c>
      <c r="C12" s="71">
        <v>4700</v>
      </c>
    </row>
    <row r="13" spans="1:10">
      <c r="A13" s="52"/>
      <c r="B13" s="71"/>
      <c r="C13" s="71"/>
    </row>
    <row r="14" spans="1:10">
      <c r="A14" s="52" t="s">
        <v>140</v>
      </c>
      <c r="B14" s="71">
        <v>26</v>
      </c>
      <c r="C14" s="71">
        <v>25</v>
      </c>
    </row>
    <row r="15" spans="1:10">
      <c r="A15" s="52" t="s">
        <v>141</v>
      </c>
      <c r="B15" s="71">
        <v>36</v>
      </c>
      <c r="C15" s="71">
        <v>34</v>
      </c>
    </row>
    <row r="16" spans="1:10">
      <c r="A16" s="77" t="s">
        <v>142</v>
      </c>
      <c r="B16" s="78">
        <v>2.5</v>
      </c>
      <c r="C16" s="78">
        <v>2</v>
      </c>
    </row>
    <row r="17" spans="1:3">
      <c r="A17" s="77" t="s">
        <v>143</v>
      </c>
      <c r="B17" s="78">
        <v>3.5</v>
      </c>
      <c r="C17" s="78">
        <v>3</v>
      </c>
    </row>
    <row r="18" spans="1:3">
      <c r="A18" s="77" t="s">
        <v>144</v>
      </c>
      <c r="B18" s="78">
        <v>3</v>
      </c>
      <c r="C18" s="78">
        <v>3</v>
      </c>
    </row>
  </sheetData>
  <sheetProtection algorithmName="SHA-512" hashValue="0wCBtSSdK7ydjUN8v7moLwoIZ17y5P6tlNdLv5CBjmJRdLOAuoB1Ctm8xGjFaLfrk3EUvQdlxC1ELzRuvCps2Q==" saltValue="XJUdzQQfe0IdX5wD9MLuZw==" spinCount="100000"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B5972-031B-490F-9544-658AB4D331FB}">
  <sheetPr codeName="Лист11"/>
  <dimension ref="A1:C19"/>
  <sheetViews>
    <sheetView zoomScaleNormal="100" workbookViewId="0">
      <selection activeCell="B24" sqref="B24"/>
    </sheetView>
  </sheetViews>
  <sheetFormatPr baseColWidth="10" defaultColWidth="8.5" defaultRowHeight="15"/>
  <cols>
    <col min="1" max="1" width="102.33203125" customWidth="1"/>
    <col min="2" max="2" width="16.5" customWidth="1"/>
    <col min="3" max="3" width="16" customWidth="1"/>
    <col min="7" max="7" width="7.6640625" customWidth="1"/>
    <col min="8" max="8" width="6.5" bestFit="1" customWidth="1"/>
    <col min="9" max="9" width="9" bestFit="1" customWidth="1"/>
  </cols>
  <sheetData>
    <row r="1" spans="1:3">
      <c r="A1" s="55" t="s">
        <v>182</v>
      </c>
      <c r="B1" s="55" t="s">
        <v>15</v>
      </c>
      <c r="C1" s="55" t="s">
        <v>16</v>
      </c>
    </row>
    <row r="2" spans="1:3">
      <c r="A2" s="52" t="s">
        <v>183</v>
      </c>
      <c r="B2" s="52" t="s">
        <v>83</v>
      </c>
      <c r="C2" s="52" t="s">
        <v>83</v>
      </c>
    </row>
    <row r="3" spans="1:3">
      <c r="A3" s="52" t="s">
        <v>184</v>
      </c>
      <c r="B3" s="52" t="s">
        <v>83</v>
      </c>
      <c r="C3" s="52" t="s">
        <v>83</v>
      </c>
    </row>
    <row r="4" spans="1:3">
      <c r="A4" s="52" t="s">
        <v>181</v>
      </c>
      <c r="B4" s="52" t="s">
        <v>83</v>
      </c>
      <c r="C4" s="52" t="s">
        <v>83</v>
      </c>
    </row>
    <row r="5" spans="1:3">
      <c r="A5" s="52"/>
      <c r="B5" s="52" t="s">
        <v>83</v>
      </c>
      <c r="C5" s="52"/>
    </row>
    <row r="6" spans="1:3">
      <c r="A6" s="52" t="s">
        <v>192</v>
      </c>
      <c r="B6" s="52" t="s">
        <v>83</v>
      </c>
      <c r="C6" s="52" t="s">
        <v>83</v>
      </c>
    </row>
    <row r="7" spans="1:3">
      <c r="A7" s="52" t="s">
        <v>186</v>
      </c>
      <c r="B7" s="52" t="s">
        <v>83</v>
      </c>
      <c r="C7" s="52" t="s">
        <v>83</v>
      </c>
    </row>
    <row r="8" spans="1:3">
      <c r="A8" s="52" t="s">
        <v>185</v>
      </c>
      <c r="B8" s="52" t="s">
        <v>83</v>
      </c>
      <c r="C8" s="52" t="s">
        <v>83</v>
      </c>
    </row>
    <row r="9" spans="1:3">
      <c r="A9" s="55" t="s">
        <v>187</v>
      </c>
      <c r="B9" s="55" t="s">
        <v>15</v>
      </c>
      <c r="C9" s="55" t="s">
        <v>16</v>
      </c>
    </row>
    <row r="10" spans="1:3">
      <c r="A10" s="52" t="s">
        <v>188</v>
      </c>
      <c r="B10" s="52" t="s">
        <v>83</v>
      </c>
      <c r="C10" s="52" t="s">
        <v>83</v>
      </c>
    </row>
    <row r="11" spans="1:3">
      <c r="A11" s="52" t="s">
        <v>189</v>
      </c>
      <c r="B11" s="52" t="s">
        <v>83</v>
      </c>
      <c r="C11" s="52" t="s">
        <v>83</v>
      </c>
    </row>
    <row r="12" spans="1:3">
      <c r="A12" s="52" t="s">
        <v>190</v>
      </c>
      <c r="B12" s="52" t="s">
        <v>83</v>
      </c>
      <c r="C12" s="52" t="s">
        <v>83</v>
      </c>
    </row>
    <row r="13" spans="1:3">
      <c r="A13" s="52" t="s">
        <v>191</v>
      </c>
      <c r="B13" s="52" t="s">
        <v>83</v>
      </c>
      <c r="C13" s="52" t="s">
        <v>83</v>
      </c>
    </row>
    <row r="14" spans="1:3">
      <c r="A14" s="55" t="s">
        <v>197</v>
      </c>
      <c r="B14" s="55" t="s">
        <v>15</v>
      </c>
      <c r="C14" s="55" t="s">
        <v>16</v>
      </c>
    </row>
    <row r="15" spans="1:3">
      <c r="A15" s="52" t="s">
        <v>193</v>
      </c>
      <c r="B15" s="52" t="s">
        <v>83</v>
      </c>
      <c r="C15" s="52" t="s">
        <v>83</v>
      </c>
    </row>
    <row r="16" spans="1:3">
      <c r="A16" s="52" t="s">
        <v>195</v>
      </c>
      <c r="B16" s="52" t="s">
        <v>83</v>
      </c>
      <c r="C16" s="52" t="s">
        <v>83</v>
      </c>
    </row>
    <row r="17" spans="1:3">
      <c r="A17" s="52"/>
      <c r="B17" s="52" t="s">
        <v>83</v>
      </c>
      <c r="C17" s="52"/>
    </row>
    <row r="18" spans="1:3">
      <c r="A18" s="52" t="s">
        <v>194</v>
      </c>
      <c r="B18" s="52" t="s">
        <v>83</v>
      </c>
      <c r="C18" s="52" t="s">
        <v>83</v>
      </c>
    </row>
    <row r="19" spans="1:3">
      <c r="A19" s="52" t="s">
        <v>196</v>
      </c>
      <c r="B19" s="52" t="s">
        <v>83</v>
      </c>
      <c r="C19" s="52" t="s">
        <v>83</v>
      </c>
    </row>
  </sheetData>
  <sheetProtection algorithmName="SHA-512" hashValue="gu1RZkw+92095UpvT/4bJ5+F/ugo4E77feFw+oj/sfZZ6a7sxn1AmmNN8nmYetm/8fyy5eMZO7YWFHoHauvRqA==" saltValue="6yow7JWkeMqDLuRLCWXGGA==" spinCount="100000" sheet="1" objects="1" scenarios="1"/>
  <pageMargins left="0.7" right="0.7" top="0.75" bottom="0.75" header="0.51180555555555496" footer="0.51180555555555496"/>
  <pageSetup paperSize="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I43"/>
  <sheetViews>
    <sheetView zoomScaleNormal="100" workbookViewId="0">
      <selection activeCell="G26" sqref="G26"/>
    </sheetView>
  </sheetViews>
  <sheetFormatPr baseColWidth="10" defaultColWidth="8.5" defaultRowHeight="15"/>
  <cols>
    <col min="1" max="1" width="102.33203125" customWidth="1"/>
    <col min="2" max="2" width="16.5" customWidth="1"/>
    <col min="3" max="3" width="16" customWidth="1"/>
    <col min="7" max="7" width="7.6640625" customWidth="1"/>
    <col min="8" max="8" width="7.1640625" hidden="1" customWidth="1"/>
    <col min="9" max="9" width="7.6640625" hidden="1" customWidth="1"/>
  </cols>
  <sheetData>
    <row r="1" spans="1:9" ht="16" thickBot="1">
      <c r="A1" s="65" t="s">
        <v>168</v>
      </c>
      <c r="B1" s="48" t="s">
        <v>15</v>
      </c>
      <c r="C1" s="48" t="s">
        <v>16</v>
      </c>
    </row>
    <row r="2" spans="1:9" ht="16" thickBot="1">
      <c r="A2" s="45" t="s">
        <v>209</v>
      </c>
      <c r="B2" s="84">
        <f>H2*Главная!$H$18</f>
        <v>10081.76</v>
      </c>
      <c r="C2" s="84">
        <f>I2*Главная!$H$18</f>
        <v>9577.6720000000005</v>
      </c>
      <c r="H2" s="88">
        <v>136.24</v>
      </c>
      <c r="I2" s="79">
        <f t="shared" ref="I2:I40" si="0">H2*0.95</f>
        <v>129.428</v>
      </c>
    </row>
    <row r="3" spans="1:9" ht="16" thickBot="1">
      <c r="A3" s="45" t="s">
        <v>210</v>
      </c>
      <c r="B3" s="84">
        <f>H3*Главная!$H$18</f>
        <v>10774.4</v>
      </c>
      <c r="C3" s="84">
        <f>I3*Главная!$H$18</f>
        <v>10235.68</v>
      </c>
      <c r="H3" s="88">
        <v>145.6</v>
      </c>
      <c r="I3" s="79">
        <f t="shared" si="0"/>
        <v>138.32</v>
      </c>
    </row>
    <row r="4" spans="1:9" ht="16" thickBot="1">
      <c r="A4" s="45" t="s">
        <v>211</v>
      </c>
      <c r="B4" s="84">
        <f>H4*Главная!$H$18</f>
        <v>12275.119999999999</v>
      </c>
      <c r="C4" s="84">
        <f>I4*Главная!$H$18</f>
        <v>11661.364</v>
      </c>
      <c r="H4" s="88">
        <v>165.88</v>
      </c>
      <c r="I4" s="79">
        <f t="shared" si="0"/>
        <v>157.58599999999998</v>
      </c>
    </row>
    <row r="5" spans="1:9" ht="16" thickBot="1">
      <c r="A5" s="45" t="s">
        <v>212</v>
      </c>
      <c r="B5" s="84">
        <f>H5*Главная!$H$18</f>
        <v>16200.08</v>
      </c>
      <c r="C5" s="84">
        <f>I5*Главная!$H$18</f>
        <v>15390.075999999999</v>
      </c>
      <c r="H5" s="88">
        <v>218.92</v>
      </c>
      <c r="I5" s="79">
        <f t="shared" si="0"/>
        <v>207.97399999999999</v>
      </c>
    </row>
    <row r="6" spans="1:9" ht="16" thickBot="1">
      <c r="A6" s="45" t="s">
        <v>213</v>
      </c>
      <c r="B6" s="84">
        <f>H6*Главная!$H$18</f>
        <v>19201.52</v>
      </c>
      <c r="C6" s="84">
        <f>I6*Главная!$H$18</f>
        <v>18241.444</v>
      </c>
      <c r="H6" s="88">
        <v>259.48</v>
      </c>
      <c r="I6" s="79">
        <f t="shared" si="0"/>
        <v>246.506</v>
      </c>
    </row>
    <row r="7" spans="1:9" ht="16" thickBot="1">
      <c r="A7" s="65" t="s">
        <v>167</v>
      </c>
      <c r="B7" s="83" t="s">
        <v>15</v>
      </c>
      <c r="C7" s="83" t="s">
        <v>16</v>
      </c>
      <c r="I7" s="79">
        <f t="shared" si="0"/>
        <v>0</v>
      </c>
    </row>
    <row r="8" spans="1:9" ht="16" thickBot="1">
      <c r="A8" s="45" t="s">
        <v>123</v>
      </c>
      <c r="B8" s="84">
        <f>H8*Главная!$H$18</f>
        <v>11005.28</v>
      </c>
      <c r="C8" s="84">
        <f>I8*Главная!$H$18</f>
        <v>10455.016</v>
      </c>
      <c r="H8" s="88">
        <v>148.72</v>
      </c>
      <c r="I8" s="79">
        <f t="shared" si="0"/>
        <v>141.28399999999999</v>
      </c>
    </row>
    <row r="9" spans="1:9" ht="16" thickBot="1">
      <c r="A9" s="45" t="s">
        <v>124</v>
      </c>
      <c r="B9" s="84">
        <f>H9*Главная!$H$18</f>
        <v>11697.92</v>
      </c>
      <c r="C9" s="84">
        <f>I9*Главная!$H$18</f>
        <v>11113.024000000001</v>
      </c>
      <c r="H9" s="88">
        <v>158.08000000000001</v>
      </c>
      <c r="I9" s="79">
        <f t="shared" si="0"/>
        <v>150.17600000000002</v>
      </c>
    </row>
    <row r="10" spans="1:9" ht="16" thickBot="1">
      <c r="A10" s="45" t="s">
        <v>125</v>
      </c>
      <c r="B10" s="84">
        <f>H10*Главная!$H$18</f>
        <v>13314.08</v>
      </c>
      <c r="C10" s="84">
        <f>I10*Главная!$H$18</f>
        <v>12648.375999999998</v>
      </c>
      <c r="H10" s="88">
        <v>179.92</v>
      </c>
      <c r="I10" s="79">
        <f t="shared" si="0"/>
        <v>170.92399999999998</v>
      </c>
    </row>
    <row r="11" spans="1:9" ht="16" thickBot="1">
      <c r="A11" s="45" t="s">
        <v>126</v>
      </c>
      <c r="B11" s="84">
        <f>H11*Главная!$H$18</f>
        <v>17123.600000000002</v>
      </c>
      <c r="C11" s="84">
        <f>I11*Главная!$H$18</f>
        <v>16267.419999999998</v>
      </c>
      <c r="H11" s="88">
        <v>231.4</v>
      </c>
      <c r="I11" s="79">
        <f t="shared" si="0"/>
        <v>219.82999999999998</v>
      </c>
    </row>
    <row r="12" spans="1:9" ht="16" thickBot="1">
      <c r="A12" s="45" t="s">
        <v>127</v>
      </c>
      <c r="B12" s="84">
        <f>H12*Главная!$H$18</f>
        <v>20125.039999999997</v>
      </c>
      <c r="C12" s="84">
        <f>I12*Главная!$H$18</f>
        <v>19118.787999999997</v>
      </c>
      <c r="H12" s="88">
        <v>271.95999999999998</v>
      </c>
      <c r="I12" s="79">
        <f t="shared" si="0"/>
        <v>258.36199999999997</v>
      </c>
    </row>
    <row r="13" spans="1:9" ht="16" thickBot="1">
      <c r="A13" s="99" t="s">
        <v>214</v>
      </c>
      <c r="B13" s="84">
        <f>H13*Главная!$H$18</f>
        <v>25900</v>
      </c>
      <c r="C13" s="84">
        <f>I13*Главная!$H$18</f>
        <v>24605</v>
      </c>
      <c r="H13" s="88">
        <v>350</v>
      </c>
      <c r="I13" s="79">
        <f t="shared" si="0"/>
        <v>332.5</v>
      </c>
    </row>
    <row r="14" spans="1:9" ht="16" thickBot="1">
      <c r="A14" s="99" t="s">
        <v>215</v>
      </c>
      <c r="B14" s="84">
        <f>H14*Главная!$H$18</f>
        <v>31376</v>
      </c>
      <c r="C14" s="84">
        <f>I14*Главная!$H$18</f>
        <v>29807.199999999997</v>
      </c>
      <c r="H14" s="80">
        <v>424</v>
      </c>
      <c r="I14" s="79">
        <f t="shared" si="0"/>
        <v>402.79999999999995</v>
      </c>
    </row>
    <row r="15" spans="1:9" ht="16" thickBot="1">
      <c r="A15" s="65" t="s">
        <v>166</v>
      </c>
      <c r="B15" s="83" t="s">
        <v>15</v>
      </c>
      <c r="C15" s="83" t="s">
        <v>16</v>
      </c>
      <c r="I15" s="79">
        <f t="shared" si="0"/>
        <v>0</v>
      </c>
    </row>
    <row r="16" spans="1:9" ht="16" thickBot="1">
      <c r="A16" s="45" t="s">
        <v>145</v>
      </c>
      <c r="B16" s="84">
        <f>H16*Главная!$H$18</f>
        <v>12390.56</v>
      </c>
      <c r="C16" s="84">
        <f>I16*Главная!$H$18</f>
        <v>11771.031999999999</v>
      </c>
      <c r="H16" s="88">
        <v>167.44</v>
      </c>
      <c r="I16" s="79">
        <f t="shared" si="0"/>
        <v>159.06799999999998</v>
      </c>
    </row>
    <row r="17" spans="1:9" ht="16" thickBot="1">
      <c r="A17" s="45" t="s">
        <v>146</v>
      </c>
      <c r="B17" s="84">
        <f>H17*Главная!$H$18</f>
        <v>13083.2</v>
      </c>
      <c r="C17" s="84">
        <f>I17*Главная!$H$18</f>
        <v>12429.04</v>
      </c>
      <c r="H17" s="88">
        <v>176.8</v>
      </c>
      <c r="I17" s="79">
        <f t="shared" si="0"/>
        <v>167.96</v>
      </c>
    </row>
    <row r="18" spans="1:9" ht="16" thickBot="1">
      <c r="A18" s="45" t="s">
        <v>147</v>
      </c>
      <c r="B18" s="84">
        <f>H18*Главная!$H$18</f>
        <v>14583.92</v>
      </c>
      <c r="C18" s="84">
        <f>I18*Главная!$H$18</f>
        <v>13854.724</v>
      </c>
      <c r="H18" s="88">
        <v>197.08</v>
      </c>
      <c r="I18" s="79">
        <f t="shared" si="0"/>
        <v>187.226</v>
      </c>
    </row>
    <row r="19" spans="1:9" ht="16" thickBot="1">
      <c r="A19" s="45" t="s">
        <v>148</v>
      </c>
      <c r="B19" s="84">
        <f>H19*Главная!$H$18</f>
        <v>18624.32</v>
      </c>
      <c r="C19" s="84">
        <f>I19*Главная!$H$18</f>
        <v>17693.103999999999</v>
      </c>
      <c r="H19" s="88">
        <v>251.68</v>
      </c>
      <c r="I19" s="79">
        <f t="shared" si="0"/>
        <v>239.096</v>
      </c>
    </row>
    <row r="20" spans="1:9" ht="16" thickBot="1">
      <c r="A20" s="45" t="s">
        <v>149</v>
      </c>
      <c r="B20" s="84">
        <f>H20*Главная!$H$18</f>
        <v>21972.080000000002</v>
      </c>
      <c r="C20" s="84">
        <f>I20*Главная!$H$18</f>
        <v>20873.476000000002</v>
      </c>
      <c r="H20" s="88">
        <v>296.92</v>
      </c>
      <c r="I20" s="79">
        <f t="shared" si="0"/>
        <v>282.07400000000001</v>
      </c>
    </row>
    <row r="21" spans="1:9" ht="16" thickBot="1">
      <c r="A21" s="45" t="s">
        <v>198</v>
      </c>
      <c r="B21" s="84">
        <f>H21*Главная!$H$18</f>
        <v>27359.280000000002</v>
      </c>
      <c r="C21" s="84" t="s">
        <v>83</v>
      </c>
      <c r="H21" s="88">
        <v>369.72</v>
      </c>
      <c r="I21" s="79">
        <f t="shared" si="0"/>
        <v>351.23400000000004</v>
      </c>
    </row>
    <row r="22" spans="1:9" ht="16" thickBot="1">
      <c r="A22" s="45" t="s">
        <v>199</v>
      </c>
      <c r="B22" s="84">
        <f>H22*Главная!$H$18</f>
        <v>33015.840000000004</v>
      </c>
      <c r="C22" s="84" t="s">
        <v>83</v>
      </c>
      <c r="H22" s="88">
        <v>446.16</v>
      </c>
      <c r="I22" s="79">
        <f t="shared" si="0"/>
        <v>423.85200000000003</v>
      </c>
    </row>
    <row r="23" spans="1:9" ht="16" thickBot="1">
      <c r="A23" s="65" t="s">
        <v>165</v>
      </c>
      <c r="B23" s="83"/>
      <c r="C23" s="48"/>
      <c r="H23" s="80"/>
      <c r="I23" s="79">
        <f t="shared" si="0"/>
        <v>0</v>
      </c>
    </row>
    <row r="24" spans="1:9" ht="16" thickBot="1">
      <c r="A24" s="81" t="s">
        <v>157</v>
      </c>
      <c r="B24" s="82">
        <f>H24*Главная!$H$18</f>
        <v>15661.359999999999</v>
      </c>
      <c r="C24" s="82">
        <f>I24*Главная!$H$18</f>
        <v>14878.291999999998</v>
      </c>
      <c r="H24" s="88">
        <v>211.64</v>
      </c>
      <c r="I24" s="79">
        <f t="shared" si="0"/>
        <v>201.05799999999996</v>
      </c>
    </row>
    <row r="25" spans="1:9" ht="16" thickBot="1">
      <c r="A25" s="46" t="s">
        <v>158</v>
      </c>
      <c r="B25" s="82">
        <f>H25*Главная!$H$18</f>
        <v>16123.119999999999</v>
      </c>
      <c r="C25" s="82">
        <f>I25*Главная!$H$18</f>
        <v>15316.964</v>
      </c>
      <c r="H25" s="88">
        <v>217.88</v>
      </c>
      <c r="I25" s="79">
        <f t="shared" si="0"/>
        <v>206.98599999999999</v>
      </c>
    </row>
    <row r="26" spans="1:9" ht="16" thickBot="1">
      <c r="A26" s="47" t="s">
        <v>159</v>
      </c>
      <c r="B26" s="82">
        <f>H26*Главная!$H$18</f>
        <v>17508.399999999998</v>
      </c>
      <c r="C26" s="82">
        <f>I26*Главная!$H$18</f>
        <v>16632.98</v>
      </c>
      <c r="H26" s="88">
        <v>236.6</v>
      </c>
      <c r="I26" s="79">
        <f t="shared" si="0"/>
        <v>224.76999999999998</v>
      </c>
    </row>
    <row r="27" spans="1:9" ht="16" thickBot="1">
      <c r="A27" s="47" t="s">
        <v>160</v>
      </c>
      <c r="B27" s="82">
        <f>H27*Главная!$H$18</f>
        <v>21779.68</v>
      </c>
      <c r="C27" s="82">
        <f>I27*Главная!$H$18</f>
        <v>20690.696</v>
      </c>
      <c r="H27" s="88">
        <v>294.32</v>
      </c>
      <c r="I27" s="79">
        <f t="shared" si="0"/>
        <v>279.60399999999998</v>
      </c>
    </row>
    <row r="28" spans="1:9" ht="16" thickBot="1">
      <c r="A28" s="47" t="s">
        <v>161</v>
      </c>
      <c r="B28" s="82">
        <f>H28*Главная!$H$18</f>
        <v>24550.239999999998</v>
      </c>
      <c r="C28" s="82">
        <f>I28*Главная!$H$18</f>
        <v>23322.727999999999</v>
      </c>
      <c r="H28" s="88">
        <v>331.76</v>
      </c>
      <c r="I28" s="79">
        <f t="shared" si="0"/>
        <v>315.17199999999997</v>
      </c>
    </row>
    <row r="29" spans="1:9" ht="16" thickBot="1">
      <c r="A29" s="47" t="s">
        <v>162</v>
      </c>
      <c r="B29" s="82">
        <f>H29*Главная!$H$18</f>
        <v>31822.960000000003</v>
      </c>
      <c r="C29" s="82">
        <f>I29*Главная!$H$18</f>
        <v>30231.812000000002</v>
      </c>
      <c r="H29" s="88">
        <v>430.04</v>
      </c>
      <c r="I29" s="79">
        <f t="shared" si="0"/>
        <v>408.53800000000001</v>
      </c>
    </row>
    <row r="30" spans="1:9" ht="16" thickBot="1">
      <c r="A30" s="47" t="s">
        <v>163</v>
      </c>
      <c r="B30" s="82">
        <f>H30*Главная!$H$18</f>
        <v>35055.279999999999</v>
      </c>
      <c r="C30" s="82">
        <f>I30*Главная!$H$18</f>
        <v>33302.515999999996</v>
      </c>
      <c r="H30" s="88">
        <v>473.72</v>
      </c>
      <c r="I30" s="79">
        <f t="shared" si="0"/>
        <v>450.03399999999999</v>
      </c>
    </row>
    <row r="31" spans="1:9" ht="16" thickBot="1">
      <c r="A31" s="47" t="s">
        <v>200</v>
      </c>
      <c r="B31" s="82">
        <f>H31*Главная!$H$18</f>
        <v>52602.16</v>
      </c>
      <c r="C31" s="82">
        <f>I31*Главная!$H$18</f>
        <v>49972.052000000003</v>
      </c>
      <c r="H31" s="88">
        <v>710.84</v>
      </c>
      <c r="I31" s="79">
        <f t="shared" si="0"/>
        <v>675.298</v>
      </c>
    </row>
    <row r="32" spans="1:9" ht="16" thickBot="1">
      <c r="A32" s="47" t="s">
        <v>201</v>
      </c>
      <c r="B32" s="82">
        <f>H32*Главная!$H$18</f>
        <v>65300.560000000005</v>
      </c>
      <c r="C32" s="82">
        <f>I32*Главная!$H$18</f>
        <v>62035.531999999999</v>
      </c>
      <c r="H32" s="88">
        <v>882.44</v>
      </c>
      <c r="I32" s="79">
        <f t="shared" si="0"/>
        <v>838.31799999999998</v>
      </c>
    </row>
    <row r="33" spans="1:9" ht="16" thickBot="1">
      <c r="A33" s="65" t="s">
        <v>164</v>
      </c>
      <c r="B33" s="83"/>
      <c r="C33" s="83"/>
      <c r="I33" s="79">
        <f t="shared" si="0"/>
        <v>0</v>
      </c>
    </row>
    <row r="34" spans="1:9" ht="16" thickBot="1">
      <c r="A34" s="81" t="s">
        <v>156</v>
      </c>
      <c r="B34" s="82">
        <f>H34*Главная!$H$18</f>
        <v>0</v>
      </c>
      <c r="C34" s="82">
        <f>I34*Главная!$H$18</f>
        <v>0</v>
      </c>
      <c r="D34" t="s">
        <v>202</v>
      </c>
      <c r="H34" s="63"/>
      <c r="I34" s="79">
        <f t="shared" si="0"/>
        <v>0</v>
      </c>
    </row>
    <row r="35" spans="1:9" ht="16" thickBot="1">
      <c r="A35" s="46" t="s">
        <v>78</v>
      </c>
      <c r="B35" s="82">
        <f>H35*Главная!$H$18</f>
        <v>0</v>
      </c>
      <c r="C35" s="82">
        <f>I35*Главная!$H$18</f>
        <v>0</v>
      </c>
      <c r="D35" t="s">
        <v>202</v>
      </c>
      <c r="H35" s="64"/>
      <c r="I35" s="79">
        <f t="shared" si="0"/>
        <v>0</v>
      </c>
    </row>
    <row r="36" spans="1:9" ht="16" thickBot="1">
      <c r="A36" s="47" t="s">
        <v>79</v>
      </c>
      <c r="B36" s="82">
        <f>H36*Главная!$H$18</f>
        <v>0</v>
      </c>
      <c r="C36" s="82">
        <f>I36*Главная!$H$18</f>
        <v>0</v>
      </c>
      <c r="D36" t="s">
        <v>202</v>
      </c>
      <c r="H36" s="64"/>
      <c r="I36" s="79">
        <f t="shared" si="0"/>
        <v>0</v>
      </c>
    </row>
    <row r="37" spans="1:9" ht="16" thickBot="1">
      <c r="A37" s="47" t="s">
        <v>80</v>
      </c>
      <c r="B37" s="82">
        <f>H37*Главная!$H$18</f>
        <v>29970</v>
      </c>
      <c r="C37" s="82">
        <f>I37*Главная!$H$18</f>
        <v>28471.5</v>
      </c>
      <c r="D37" t="s">
        <v>202</v>
      </c>
      <c r="H37" s="64">
        <v>405</v>
      </c>
      <c r="I37" s="79">
        <f t="shared" si="0"/>
        <v>384.75</v>
      </c>
    </row>
    <row r="38" spans="1:9" ht="16" thickBot="1">
      <c r="A38" s="47" t="s">
        <v>77</v>
      </c>
      <c r="B38" s="82">
        <f>H38*Главная!$H$18</f>
        <v>0</v>
      </c>
      <c r="C38" s="82">
        <f>I38*Главная!$H$18</f>
        <v>0</v>
      </c>
      <c r="D38" t="s">
        <v>202</v>
      </c>
      <c r="H38" s="64"/>
      <c r="I38" s="79">
        <f t="shared" si="0"/>
        <v>0</v>
      </c>
    </row>
    <row r="39" spans="1:9" ht="16" thickBot="1">
      <c r="A39" s="47" t="s">
        <v>81</v>
      </c>
      <c r="B39" s="82">
        <f>H39*Главная!$H$18</f>
        <v>37000</v>
      </c>
      <c r="C39" s="82">
        <f>I39*Главная!$H$18</f>
        <v>35150</v>
      </c>
      <c r="D39" t="s">
        <v>202</v>
      </c>
      <c r="H39" s="64">
        <v>500</v>
      </c>
      <c r="I39" s="79">
        <f t="shared" si="0"/>
        <v>475</v>
      </c>
    </row>
    <row r="40" spans="1:9" ht="16" thickBot="1">
      <c r="A40" s="47" t="s">
        <v>82</v>
      </c>
      <c r="B40" s="82">
        <f>H40*Главная!$H$18</f>
        <v>0</v>
      </c>
      <c r="C40" s="82">
        <f>I40*Главная!$H$18</f>
        <v>0</v>
      </c>
      <c r="D40" t="s">
        <v>202</v>
      </c>
      <c r="H40" s="64"/>
      <c r="I40" s="79">
        <f t="shared" si="0"/>
        <v>0</v>
      </c>
    </row>
    <row r="41" spans="1:9">
      <c r="A41" s="51" t="s">
        <v>107</v>
      </c>
      <c r="B41" s="20" t="s">
        <v>15</v>
      </c>
      <c r="C41" s="20" t="s">
        <v>16</v>
      </c>
    </row>
    <row r="42" spans="1:9">
      <c r="A42" s="30" t="s">
        <v>73</v>
      </c>
      <c r="B42" s="43">
        <v>3000</v>
      </c>
      <c r="C42" s="43">
        <v>3000</v>
      </c>
      <c r="D42" s="44" t="s">
        <v>74</v>
      </c>
    </row>
    <row r="43" spans="1:9">
      <c r="A43" s="30" t="s">
        <v>203</v>
      </c>
      <c r="B43" s="31">
        <v>5800</v>
      </c>
      <c r="C43" s="31">
        <v>5600</v>
      </c>
      <c r="H43">
        <v>120</v>
      </c>
      <c r="I43">
        <f>H43*0.95</f>
        <v>114</v>
      </c>
    </row>
  </sheetData>
  <sheetProtection algorithmName="SHA-512" hashValue="bjB6MdkEvU6xvxrmFZOS5T4HJs/m42Oc85d3FjHj9D5PvnJXFWflQyZRssG43QBRVhAyMBE2ch4+U13uLOXsZQ==" saltValue="lfvGnuNM3YC+GnmkJdBEfw==" spinCount="100000" sheet="1" objects="1" scenarios="1"/>
  <pageMargins left="0.7" right="0.7" top="0.75" bottom="0.75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36B75-1F67-42CE-BF9E-0FFDE38B1565}">
  <sheetPr codeName="Лист10"/>
  <dimension ref="A1:I29"/>
  <sheetViews>
    <sheetView zoomScaleNormal="100" workbookViewId="0">
      <selection activeCell="A11" sqref="A11"/>
    </sheetView>
  </sheetViews>
  <sheetFormatPr baseColWidth="10" defaultColWidth="8.5" defaultRowHeight="15"/>
  <cols>
    <col min="1" max="1" width="94" customWidth="1"/>
    <col min="2" max="2" width="16.5" customWidth="1"/>
    <col min="3" max="3" width="16" customWidth="1"/>
    <col min="7" max="7" width="7.6640625" customWidth="1"/>
    <col min="8" max="8" width="7.1640625" hidden="1" customWidth="1"/>
    <col min="9" max="9" width="7" hidden="1" customWidth="1"/>
  </cols>
  <sheetData>
    <row r="1" spans="1:6">
      <c r="A1" s="20" t="s">
        <v>75</v>
      </c>
      <c r="B1" s="20"/>
      <c r="C1" s="20"/>
    </row>
    <row r="2" spans="1:6">
      <c r="A2" s="18" t="s">
        <v>106</v>
      </c>
      <c r="B2" s="29">
        <v>35</v>
      </c>
      <c r="C2" s="53">
        <v>30</v>
      </c>
      <c r="D2" s="54" t="s">
        <v>100</v>
      </c>
      <c r="E2" s="54"/>
      <c r="F2" s="54"/>
    </row>
    <row r="3" spans="1:6">
      <c r="A3" s="86" t="s">
        <v>105</v>
      </c>
      <c r="B3" s="87">
        <v>50</v>
      </c>
      <c r="C3" s="87">
        <v>45</v>
      </c>
      <c r="D3" s="41" t="s">
        <v>169</v>
      </c>
    </row>
    <row r="4" spans="1:6">
      <c r="A4" s="30" t="s">
        <v>76</v>
      </c>
      <c r="B4" s="31">
        <v>26</v>
      </c>
      <c r="C4" s="31">
        <v>25</v>
      </c>
      <c r="D4" s="4"/>
    </row>
    <row r="5" spans="1:6">
      <c r="A5" s="85" t="s">
        <v>69</v>
      </c>
      <c r="B5" s="43">
        <v>30</v>
      </c>
      <c r="C5" s="43">
        <v>26</v>
      </c>
      <c r="D5" s="41" t="s">
        <v>170</v>
      </c>
    </row>
    <row r="6" spans="1:6">
      <c r="A6" s="18" t="s">
        <v>70</v>
      </c>
      <c r="B6" s="29">
        <v>95</v>
      </c>
      <c r="C6" s="29">
        <v>90</v>
      </c>
      <c r="D6" s="41" t="s">
        <v>62</v>
      </c>
    </row>
    <row r="7" spans="1:6">
      <c r="A7" s="18" t="s">
        <v>71</v>
      </c>
      <c r="B7" s="29">
        <v>95</v>
      </c>
      <c r="C7" s="29">
        <v>90</v>
      </c>
      <c r="D7" s="41" t="s">
        <v>63</v>
      </c>
    </row>
    <row r="8" spans="1:6">
      <c r="A8" s="18" t="s">
        <v>72</v>
      </c>
      <c r="B8" s="29">
        <v>95</v>
      </c>
      <c r="C8" s="29">
        <v>90</v>
      </c>
      <c r="D8" s="41" t="s">
        <v>64</v>
      </c>
    </row>
    <row r="9" spans="1:6">
      <c r="A9" s="30" t="s">
        <v>204</v>
      </c>
      <c r="B9" s="31">
        <v>85</v>
      </c>
      <c r="C9" s="31">
        <v>75</v>
      </c>
      <c r="D9" s="41"/>
    </row>
    <row r="10" spans="1:6">
      <c r="A10" s="30" t="s">
        <v>205</v>
      </c>
      <c r="B10" s="31">
        <v>85</v>
      </c>
      <c r="C10" s="31">
        <v>75</v>
      </c>
      <c r="D10" s="41"/>
    </row>
    <row r="11" spans="1:6">
      <c r="A11" s="30" t="s">
        <v>171</v>
      </c>
      <c r="B11" s="31">
        <v>110</v>
      </c>
      <c r="C11" s="31">
        <v>105</v>
      </c>
      <c r="D11" s="41"/>
    </row>
    <row r="12" spans="1:6">
      <c r="A12" s="30" t="s">
        <v>172</v>
      </c>
      <c r="B12" s="31">
        <v>110</v>
      </c>
      <c r="C12" s="31">
        <v>105</v>
      </c>
      <c r="D12" s="41"/>
    </row>
    <row r="13" spans="1:6">
      <c r="A13" s="30" t="s">
        <v>173</v>
      </c>
      <c r="B13" s="31">
        <v>110</v>
      </c>
      <c r="C13" s="31">
        <v>105</v>
      </c>
      <c r="D13" s="41"/>
    </row>
    <row r="14" spans="1:6">
      <c r="A14" s="30" t="s">
        <v>174</v>
      </c>
      <c r="B14" s="31">
        <v>110</v>
      </c>
      <c r="C14" s="31">
        <v>105</v>
      </c>
      <c r="D14" s="41"/>
    </row>
    <row r="15" spans="1:6">
      <c r="A15" s="30" t="s">
        <v>175</v>
      </c>
      <c r="B15" s="31">
        <v>85</v>
      </c>
      <c r="C15" s="31">
        <v>82</v>
      </c>
      <c r="D15" s="41"/>
    </row>
    <row r="16" spans="1:6">
      <c r="A16" s="30" t="s">
        <v>176</v>
      </c>
      <c r="B16" s="31">
        <v>85</v>
      </c>
      <c r="C16" s="31">
        <v>82</v>
      </c>
      <c r="D16" s="41"/>
    </row>
    <row r="17" spans="1:4">
      <c r="A17" s="30" t="s">
        <v>206</v>
      </c>
      <c r="B17" s="31">
        <v>75</v>
      </c>
      <c r="C17" s="31">
        <v>70</v>
      </c>
      <c r="D17" s="41"/>
    </row>
    <row r="18" spans="1:4">
      <c r="A18" s="20" t="s">
        <v>59</v>
      </c>
      <c r="B18" s="20"/>
      <c r="C18" s="20"/>
    </row>
    <row r="19" spans="1:4">
      <c r="A19" s="30" t="s">
        <v>60</v>
      </c>
      <c r="B19" s="31">
        <v>100</v>
      </c>
      <c r="C19" s="31">
        <v>90</v>
      </c>
    </row>
    <row r="20" spans="1:4">
      <c r="A20" s="30" t="s">
        <v>61</v>
      </c>
      <c r="B20" s="31">
        <v>45</v>
      </c>
      <c r="C20" s="31">
        <v>40</v>
      </c>
    </row>
    <row r="21" spans="1:4">
      <c r="A21" s="20" t="s">
        <v>91</v>
      </c>
      <c r="B21" s="20"/>
      <c r="C21" s="20"/>
    </row>
    <row r="22" spans="1:4">
      <c r="A22" s="30" t="s">
        <v>42</v>
      </c>
      <c r="B22" s="31">
        <v>32</v>
      </c>
      <c r="C22" s="31">
        <v>30</v>
      </c>
    </row>
    <row r="23" spans="1:4">
      <c r="A23" s="30" t="s">
        <v>117</v>
      </c>
      <c r="B23" s="31">
        <v>77</v>
      </c>
      <c r="C23" s="31">
        <v>75</v>
      </c>
    </row>
    <row r="24" spans="1:4">
      <c r="A24" s="30" t="s">
        <v>179</v>
      </c>
      <c r="B24" s="31">
        <v>75</v>
      </c>
      <c r="C24" s="31">
        <v>70</v>
      </c>
    </row>
    <row r="25" spans="1:4">
      <c r="A25" s="57" t="s">
        <v>92</v>
      </c>
      <c r="B25" s="66">
        <v>1500</v>
      </c>
      <c r="C25" s="66">
        <v>1400</v>
      </c>
    </row>
    <row r="26" spans="1:4">
      <c r="A26" s="57" t="s">
        <v>94</v>
      </c>
      <c r="B26" s="67">
        <v>9.5</v>
      </c>
      <c r="C26" s="68">
        <v>9.1999999999999993</v>
      </c>
    </row>
    <row r="27" spans="1:4">
      <c r="A27" s="57" t="s">
        <v>93</v>
      </c>
      <c r="B27" s="68">
        <v>7</v>
      </c>
      <c r="C27" s="68">
        <v>6</v>
      </c>
    </row>
    <row r="28" spans="1:4">
      <c r="A28" s="20" t="s">
        <v>177</v>
      </c>
      <c r="B28" s="20"/>
      <c r="C28" s="20"/>
    </row>
    <row r="29" spans="1:4">
      <c r="A29" s="30" t="s">
        <v>178</v>
      </c>
      <c r="B29" s="31">
        <v>4500</v>
      </c>
      <c r="C29" s="31">
        <v>4300</v>
      </c>
    </row>
  </sheetData>
  <sheetProtection algorithmName="SHA-512" hashValue="9Hxr80N7qCuNm7E5ND134I7Et4fgY6MMe/H9jhjUNXJPrnMNOp/icYlDZkJIxhx1os+6NJ5RHFd+htEDuKkDtA==" saltValue="rIIkkV6Z54TEtn4wj0OrHQ==" spinCount="100000" sheet="1" objects="1" scenarios="1"/>
  <hyperlinks>
    <hyperlink ref="D3" r:id="rId1" display="1кН. Для круглых кабелей до 6.5мм в диаметре" xr:uid="{00000000-0004-0000-0300-000000000000}"/>
    <hyperlink ref="D6" r:id="rId2" xr:uid="{00000000-0004-0000-0300-000001000000}"/>
    <hyperlink ref="D7" r:id="rId3" xr:uid="{00000000-0004-0000-0300-000002000000}"/>
    <hyperlink ref="D8" r:id="rId4" xr:uid="{00000000-0004-0000-0300-000003000000}"/>
  </hyperlinks>
  <pageMargins left="0.7" right="0.7" top="0.75" bottom="0.75" header="0.51180555555555496" footer="0.51180555555555496"/>
  <pageSetup paperSize="9" firstPageNumber="0" orientation="portrait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N15"/>
  <sheetViews>
    <sheetView zoomScaleNormal="100" workbookViewId="0">
      <selection activeCell="L25" sqref="L25"/>
    </sheetView>
  </sheetViews>
  <sheetFormatPr baseColWidth="10" defaultColWidth="8.5" defaultRowHeight="15"/>
  <cols>
    <col min="1" max="1" width="22.6640625" customWidth="1"/>
    <col min="2" max="2" width="15.6640625" customWidth="1"/>
    <col min="3" max="3" width="19.5" customWidth="1"/>
    <col min="4" max="4" width="13.5" customWidth="1"/>
    <col min="5" max="5" width="0" hidden="1" customWidth="1"/>
    <col min="6" max="6" width="9.5" hidden="1" customWidth="1"/>
    <col min="7" max="7" width="0" hidden="1" customWidth="1"/>
  </cols>
  <sheetData>
    <row r="1" spans="1:14">
      <c r="B1" s="42"/>
      <c r="C1" s="42"/>
    </row>
    <row r="2" spans="1:14" ht="16" thickBot="1">
      <c r="A2" s="20" t="s">
        <v>43</v>
      </c>
      <c r="B2" s="32" t="s">
        <v>224</v>
      </c>
      <c r="C2" s="32" t="s">
        <v>224</v>
      </c>
      <c r="H2" s="4"/>
    </row>
    <row r="3" spans="1:14" ht="16" thickBot="1">
      <c r="A3" s="33">
        <v>25</v>
      </c>
      <c r="B3" s="100">
        <v>757.68</v>
      </c>
      <c r="C3" s="101">
        <v>420</v>
      </c>
      <c r="D3" s="34"/>
      <c r="F3" s="41"/>
      <c r="G3" s="69">
        <v>6.33</v>
      </c>
      <c r="N3" s="35"/>
    </row>
    <row r="4" spans="1:14" ht="16" thickBot="1">
      <c r="A4" s="33">
        <v>50</v>
      </c>
      <c r="B4" s="100">
        <v>942.8</v>
      </c>
      <c r="C4" s="101">
        <v>540</v>
      </c>
      <c r="D4" s="34"/>
      <c r="F4" s="42"/>
      <c r="G4" s="69">
        <v>8.58</v>
      </c>
      <c r="N4" s="35"/>
    </row>
    <row r="5" spans="1:14" ht="16" thickBot="1">
      <c r="A5" s="33">
        <v>75</v>
      </c>
      <c r="B5" s="100" t="s">
        <v>216</v>
      </c>
      <c r="C5" s="101">
        <v>690</v>
      </c>
      <c r="D5" s="34"/>
      <c r="G5" s="69">
        <v>10.83</v>
      </c>
      <c r="I5" t="s">
        <v>67</v>
      </c>
      <c r="N5" s="35"/>
    </row>
    <row r="6" spans="1:14" ht="16" thickBot="1">
      <c r="A6" s="33">
        <v>100</v>
      </c>
      <c r="B6" s="100" t="s">
        <v>217</v>
      </c>
      <c r="C6" s="101">
        <v>840</v>
      </c>
      <c r="D6" s="34"/>
      <c r="G6" s="69">
        <v>13.07</v>
      </c>
      <c r="I6" t="s">
        <v>68</v>
      </c>
      <c r="N6" s="35"/>
    </row>
    <row r="7" spans="1:14" ht="16" thickBot="1">
      <c r="A7" s="33">
        <v>125</v>
      </c>
      <c r="B7" s="100" t="s">
        <v>218</v>
      </c>
      <c r="C7" s="101">
        <v>990</v>
      </c>
      <c r="D7" s="34"/>
      <c r="G7" s="69">
        <v>15.32</v>
      </c>
      <c r="N7" s="35"/>
    </row>
    <row r="8" spans="1:14" ht="16" thickBot="1">
      <c r="A8" s="33">
        <v>150</v>
      </c>
      <c r="B8" s="100" t="s">
        <v>219</v>
      </c>
      <c r="C8" s="101">
        <v>1140</v>
      </c>
      <c r="D8" s="34"/>
      <c r="G8" s="69">
        <v>17.57</v>
      </c>
      <c r="N8" s="35"/>
    </row>
    <row r="9" spans="1:14" ht="16" thickBot="1">
      <c r="A9" s="33">
        <v>175</v>
      </c>
      <c r="B9" s="100" t="s">
        <v>220</v>
      </c>
      <c r="C9" s="101">
        <v>1290</v>
      </c>
      <c r="D9" s="34"/>
      <c r="G9" s="69">
        <v>19.82</v>
      </c>
      <c r="N9" s="35"/>
    </row>
    <row r="10" spans="1:14" ht="16" thickBot="1">
      <c r="A10" s="33">
        <v>200</v>
      </c>
      <c r="B10" s="100" t="s">
        <v>221</v>
      </c>
      <c r="C10" s="101">
        <v>1440</v>
      </c>
      <c r="D10" s="34"/>
      <c r="G10" s="69">
        <v>22.06</v>
      </c>
      <c r="N10" s="35"/>
    </row>
    <row r="11" spans="1:14" ht="16" thickBot="1">
      <c r="A11" s="33">
        <v>225</v>
      </c>
      <c r="B11" s="100" t="s">
        <v>222</v>
      </c>
      <c r="C11" s="101">
        <v>1590</v>
      </c>
      <c r="D11" s="34"/>
      <c r="G11" s="69">
        <v>24.31</v>
      </c>
      <c r="N11" s="35"/>
    </row>
    <row r="12" spans="1:14" ht="16" thickBot="1">
      <c r="A12" s="33">
        <v>250</v>
      </c>
      <c r="B12" s="100" t="s">
        <v>223</v>
      </c>
      <c r="C12" s="101">
        <v>1740</v>
      </c>
      <c r="D12" s="34"/>
      <c r="G12" s="69">
        <v>26.56</v>
      </c>
      <c r="N12" s="35"/>
    </row>
    <row r="13" spans="1:14" ht="16" thickBot="1">
      <c r="A13" s="33">
        <v>275</v>
      </c>
      <c r="B13" s="100">
        <v>3050</v>
      </c>
      <c r="C13" s="101">
        <v>1920</v>
      </c>
      <c r="D13" s="34"/>
      <c r="G13" s="69">
        <v>28.81</v>
      </c>
      <c r="N13" s="35"/>
    </row>
    <row r="14" spans="1:14" ht="16" thickBot="1">
      <c r="A14" s="33">
        <v>300</v>
      </c>
      <c r="B14" s="100">
        <v>3256</v>
      </c>
      <c r="C14" s="101">
        <v>2040</v>
      </c>
      <c r="D14" s="34"/>
      <c r="G14" s="69">
        <v>31.05</v>
      </c>
      <c r="N14" s="35"/>
    </row>
    <row r="15" spans="1:14" ht="16" thickBot="1">
      <c r="A15" s="33">
        <v>400</v>
      </c>
      <c r="B15" s="100">
        <v>4182</v>
      </c>
      <c r="C15" s="101">
        <v>2640</v>
      </c>
      <c r="D15" s="34"/>
      <c r="G15" s="69">
        <v>33.299999999999997</v>
      </c>
      <c r="N15" s="35"/>
    </row>
  </sheetData>
  <sheetProtection algorithmName="SHA-512" hashValue="Bm49ZEGRVjnZspK7yTusabZsRvtnxMmfpfKI4CmE5awq1F12QC5AhVVm/nVlBdEzTVEhVbyKMBtGjBituSuAoA==" saltValue="j/Wky25dMGeNMNUSmsOVUw==" spinCount="100000" sheet="1" objects="1" scenarios="1"/>
  <pageMargins left="0.7" right="0.7" top="0.75" bottom="0.75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Главная</vt:lpstr>
      <vt:lpstr>GPON</vt:lpstr>
      <vt:lpstr>EPON</vt:lpstr>
      <vt:lpstr>Патчи, пиги, адаптеры</vt:lpstr>
      <vt:lpstr>Кроссовое </vt:lpstr>
      <vt:lpstr>Витая пара</vt:lpstr>
      <vt:lpstr>Кабель</vt:lpstr>
      <vt:lpstr>Зажимы и арматура</vt:lpstr>
      <vt:lpstr>Дропы</vt:lpstr>
      <vt:lpstr>10G-100G SGP</vt:lpstr>
      <vt:lpstr>Сварочные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Evgeny Kam</dc:creator>
  <dc:description/>
  <cp:lastModifiedBy>Microsoft Office User</cp:lastModifiedBy>
  <cp:revision>1</cp:revision>
  <dcterms:created xsi:type="dcterms:W3CDTF">2006-09-16T00:00:00Z</dcterms:created>
  <dcterms:modified xsi:type="dcterms:W3CDTF">2021-08-26T13:18:16Z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